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0.16" sheetId="1" r:id="rId1"/>
  </sheets>
  <definedNames>
    <definedName name="_xlnm.Print_Titles" localSheetId="0">'исполнение бюджета на 01.10.16'!$6:$7</definedName>
  </definedNames>
  <calcPr fullCalcOnLoad="1"/>
</workbook>
</file>

<file path=xl/sharedStrings.xml><?xml version="1.0" encoding="utf-8"?>
<sst xmlns="http://schemas.openxmlformats.org/spreadsheetml/2006/main" count="108" uniqueCount="89">
  <si>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</si>
  <si>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</si>
  <si>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</si>
  <si>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</si>
  <si>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</si>
  <si>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</si>
  <si>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</si>
  <si>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</si>
  <si>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</si>
  <si>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</si>
  <si>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</si>
  <si>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</si>
  <si>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</si>
  <si>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</si>
  <si>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</si>
  <si>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</si>
  <si>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</si>
  <si>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</si>
  <si>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</si>
  <si>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</si>
  <si>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</si>
  <si>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</si>
  <si>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</si>
  <si>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</si>
  <si>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</si>
  <si>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</si>
  <si>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</si>
  <si>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</si>
  <si>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</si>
  <si>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</si>
  <si>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</si>
  <si>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</si>
  <si>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</si>
  <si>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</si>
  <si>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</si>
  <si>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</si>
  <si>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</si>
  <si>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</si>
  <si>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</si>
  <si>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</si>
  <si>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</si>
  <si>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</si>
  <si>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</si>
  <si>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</si>
  <si>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</si>
  <si>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</si>
  <si>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</si>
  <si>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</si>
  <si>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</si>
  <si>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</si>
  <si>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</si>
  <si>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</si>
  <si>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</si>
  <si>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</si>
  <si>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</si>
  <si>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</si>
  <si>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</si>
  <si>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</si>
  <si>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</si>
  <si>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</si>
  <si>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</si>
  <si>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</si>
  <si>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</si>
  <si>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</si>
  <si>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</si>
  <si>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</si>
  <si>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</si>
  <si>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</si>
  <si>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</si>
  <si>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</si>
  <si>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</si>
  <si>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</si>
  <si>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</si>
  <si>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</si>
  <si>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</si>
  <si>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</si>
  <si>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</si>
  <si>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</si>
  <si>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</si>
  <si>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</si>
  <si>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</si>
  <si>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</si>
  <si>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</si>
  <si>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</si>
  <si>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</si>
  <si>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Получение бюджетных кредитов от других бюджетов бюджетной системы Российской Федерации в валюте Российской Федерации</t>
  </si>
  <si>
    <t>по состоянию на 01 октября 2016 года</t>
  </si>
  <si>
    <t>План с учетом изменений на 01.10.2016 года</t>
  </si>
  <si>
    <t>Исполнено на 01.10.2016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</si>
</sst>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0"/>
  <sheetViews>
    <sheetView showGridLines="0" tabSelected="1" zoomScalePageLayoutView="0" workbookViewId="0" topLeftCell="A74">
      <selection activeCell="T89" sqref="T89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5" t="s">
        <v>1</v>
      </c>
      <c r="B6" s="45" t="s">
        <v>2</v>
      </c>
      <c r="C6" s="45" t="s">
        <v>2</v>
      </c>
      <c r="D6" s="45" t="s">
        <v>2</v>
      </c>
      <c r="E6" s="45" t="s">
        <v>2</v>
      </c>
      <c r="F6" s="45" t="s">
        <v>87</v>
      </c>
      <c r="G6" s="45" t="s">
        <v>2</v>
      </c>
      <c r="H6" s="45" t="s">
        <v>2</v>
      </c>
      <c r="I6" s="45" t="s">
        <v>2</v>
      </c>
      <c r="J6" s="45" t="s">
        <v>2</v>
      </c>
      <c r="K6" s="45" t="s">
        <v>2</v>
      </c>
      <c r="L6" s="45" t="s">
        <v>2</v>
      </c>
      <c r="M6" s="45" t="s">
        <v>2</v>
      </c>
      <c r="N6" s="45" t="s">
        <v>2</v>
      </c>
      <c r="O6" s="45" t="s">
        <v>2</v>
      </c>
      <c r="P6" s="45" t="s">
        <v>2</v>
      </c>
      <c r="Q6" s="45" t="s">
        <v>2</v>
      </c>
      <c r="R6" s="45" t="s">
        <v>2</v>
      </c>
      <c r="S6" s="45" t="s">
        <v>2</v>
      </c>
      <c r="T6" s="45" t="s">
        <v>88</v>
      </c>
      <c r="U6" s="45" t="s">
        <v>12</v>
      </c>
      <c r="V6" s="45" t="s">
        <v>2</v>
      </c>
      <c r="W6" s="45" t="s">
        <v>2</v>
      </c>
      <c r="X6" s="45" t="s">
        <v>2</v>
      </c>
    </row>
    <row r="7" spans="1:24" ht="30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.75">
      <c r="A8" s="18" t="s">
        <v>30</v>
      </c>
      <c r="B8" s="9"/>
      <c r="C8" s="9"/>
      <c r="D8" s="9"/>
      <c r="E8" s="9"/>
      <c r="F8" s="43">
        <f>F9+F26</f>
        <v>2256739295.78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1566218624.5900002</v>
      </c>
      <c r="U8" s="41">
        <f>ROUND(T8/F8*100,2)</f>
        <v>69.4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4">
        <f>F10+F13+F14+F15+F18+F20+F21+F22+F23+F24+F25+F19</f>
        <v>490896626.07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345017110.59000003</v>
      </c>
      <c r="U9" s="42">
        <f>ROUND(T9/F9*100,2)</f>
        <v>70.28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4">
        <f>F11+F12</f>
        <v>323642700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232567703</v>
      </c>
      <c r="U10" s="42">
        <f>ROUND(T10/F10*100,2)</f>
        <v>71.86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4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18895212.45</v>
      </c>
      <c r="U11" s="42">
        <f aca="true" t="shared" si="2" ref="U11:U29">ROUND(T11/F11*100,2)</f>
        <v>90.79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4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213672490.55</v>
      </c>
      <c r="U12" s="42">
        <f t="shared" si="2"/>
        <v>70.56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4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17782015.19</v>
      </c>
      <c r="U13" s="42">
        <f t="shared" si="2"/>
        <v>77.15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4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20186116.03</v>
      </c>
      <c r="U14" s="42">
        <f t="shared" si="2"/>
        <v>70.01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4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9682853.48</v>
      </c>
      <c r="U15" s="42">
        <f t="shared" si="2"/>
        <v>38.81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4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822900.41</v>
      </c>
      <c r="U16" s="42">
        <f t="shared" si="2"/>
        <v>7.93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4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8859953.07</v>
      </c>
      <c r="U17" s="42">
        <f t="shared" si="2"/>
        <v>60.79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4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7059592.29</v>
      </c>
      <c r="U18" s="42">
        <f t="shared" si="2"/>
        <v>70.27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4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4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26818052.91</v>
      </c>
      <c r="U20" s="42">
        <f t="shared" si="2"/>
        <v>63.42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4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8870660.01</v>
      </c>
      <c r="U21" s="42">
        <f t="shared" si="2"/>
        <v>77.16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4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666307.4</v>
      </c>
      <c r="U22" s="42">
        <f t="shared" si="2"/>
        <v>76.06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4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17556150.84</v>
      </c>
      <c r="U23" s="42">
        <f t="shared" si="2"/>
        <v>81.66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4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3673284.34</v>
      </c>
      <c r="U24" s="42">
        <f t="shared" si="2"/>
        <v>88.65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4">
        <v>69376.07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154375.1</v>
      </c>
      <c r="U25" s="42">
        <f t="shared" si="2"/>
        <v>222.52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4">
        <v>1765842669.71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1221201514</v>
      </c>
      <c r="U26" s="42">
        <f t="shared" si="2"/>
        <v>69.16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4">
        <v>1751359460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1206718304.29</v>
      </c>
      <c r="U27" s="42">
        <f t="shared" si="2"/>
        <v>68.9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4">
        <v>15194000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15194000</v>
      </c>
      <c r="U28" s="42">
        <f t="shared" si="2"/>
        <v>100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4">
        <v>-710790.29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-710790.29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2332245170.1699996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1540321858.7999997</v>
      </c>
      <c r="U32" s="30">
        <f aca="true" t="shared" si="4" ref="U32:U75">ROUND(T32/F32*100,2)</f>
        <v>66.04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118619803.32999998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76971039.30000001</v>
      </c>
      <c r="U33" s="30">
        <f t="shared" si="4"/>
        <v>64.89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1125588.51</v>
      </c>
      <c r="U34" s="30">
        <f t="shared" si="4"/>
        <v>73.36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7037100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4637613.37</v>
      </c>
      <c r="U35" s="30">
        <f t="shared" si="4"/>
        <v>65.9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48026763.32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33984220.27</v>
      </c>
      <c r="U36" s="30">
        <f t="shared" si="4"/>
        <v>70.76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8800</v>
      </c>
      <c r="U37" s="30">
        <f t="shared" si="4"/>
        <v>100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9743124.98</v>
      </c>
      <c r="U38" s="30">
        <f t="shared" si="4"/>
        <v>74.33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47954240.01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27471692.17</v>
      </c>
      <c r="U41" s="30">
        <f t="shared" si="4"/>
        <v>57.29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10814609.92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7158611.27</v>
      </c>
      <c r="U42" s="30">
        <f t="shared" si="4"/>
        <v>66.19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10814609.92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7158611.27</v>
      </c>
      <c r="U43" s="30">
        <f t="shared" si="4"/>
        <v>66.19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280504129.32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157828752.72</v>
      </c>
      <c r="U44" s="30">
        <f t="shared" si="4"/>
        <v>56.27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4871648.97</v>
      </c>
      <c r="U45" s="30">
        <f t="shared" si="4"/>
        <v>77.01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42990476.3</v>
      </c>
      <c r="U46" s="30">
        <f t="shared" si="4"/>
        <v>68.3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191292343.32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106377095.03</v>
      </c>
      <c r="U47" s="30">
        <f t="shared" si="4"/>
        <v>55.61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19940586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3589532.42</v>
      </c>
      <c r="U48" s="30">
        <f t="shared" si="4"/>
        <v>18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147774002.79999998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89122309.62</v>
      </c>
      <c r="U49" s="30">
        <f t="shared" si="4"/>
        <v>60.31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19257326.02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10395980.72</v>
      </c>
      <c r="U50" s="30">
        <f t="shared" si="4"/>
        <v>53.98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16285219.17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5194027.48</v>
      </c>
      <c r="U51" s="30">
        <f t="shared" si="4"/>
        <v>31.89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78261166.38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50354179.75</v>
      </c>
      <c r="U52" s="30">
        <f t="shared" si="4"/>
        <v>64.34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33970291.23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23178121.67</v>
      </c>
      <c r="U53" s="30">
        <f t="shared" si="4"/>
        <v>68.23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4178480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3034275.32</v>
      </c>
      <c r="U54" s="30">
        <f t="shared" si="4"/>
        <v>72.62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4178480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3034275.32</v>
      </c>
      <c r="U55" s="30">
        <f t="shared" si="4"/>
        <v>72.62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1395382749.67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983867190.52</v>
      </c>
      <c r="U56" s="30">
        <f t="shared" si="4"/>
        <v>70.51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566806484.97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398456917.69</v>
      </c>
      <c r="U57" s="30">
        <f t="shared" si="4"/>
        <v>70.3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743225658.06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523415644.58</v>
      </c>
      <c r="U58" s="30">
        <f t="shared" si="4"/>
        <v>70.42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32887528.42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28436983.44</v>
      </c>
      <c r="U59" s="30">
        <f t="shared" si="4"/>
        <v>86.47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52463078.22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33557644.81</v>
      </c>
      <c r="U60" s="30">
        <f t="shared" si="4"/>
        <v>63.96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143184768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106921003.61</v>
      </c>
      <c r="U61" s="30">
        <f t="shared" si="4"/>
        <v>74.67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137434768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102768083.26</v>
      </c>
      <c r="U62" s="30">
        <f t="shared" si="4"/>
        <v>74.78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4152920.35</v>
      </c>
      <c r="U63" s="30">
        <f t="shared" si="4"/>
        <v>72.22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115211420.14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81067745.84</v>
      </c>
      <c r="U64" s="30">
        <f t="shared" si="4"/>
        <v>70.36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2425778.83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1723815.16</v>
      </c>
      <c r="U65" s="30">
        <f t="shared" si="4"/>
        <v>71.06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29736649</v>
      </c>
      <c r="U66" s="30">
        <f t="shared" si="4"/>
        <v>73.53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24867441.31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15563423.7</v>
      </c>
      <c r="U67" s="30">
        <f t="shared" si="4"/>
        <v>62.59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13095437.68</v>
      </c>
      <c r="U68" s="30">
        <f t="shared" si="4"/>
        <v>71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20948420.3</v>
      </c>
      <c r="U69" s="30">
        <f t="shared" si="4"/>
        <v>72.15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107053586.99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31986810.6</v>
      </c>
      <c r="U70" s="30">
        <f t="shared" si="4"/>
        <v>29.88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56663893.19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10848</v>
      </c>
      <c r="U71" s="30">
        <f t="shared" si="4"/>
        <v>0.02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44155493.8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27615399.34</v>
      </c>
      <c r="U72" s="30">
        <f t="shared" si="4"/>
        <v>62.54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4360563.26</v>
      </c>
      <c r="U73" s="30">
        <f t="shared" si="4"/>
        <v>69.95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-75505874.38999939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25896765.79000044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SUM(F80,F86,F84,F83)</f>
        <v>75505874.38999987</v>
      </c>
      <c r="G79" s="33">
        <f aca="true" t="shared" si="9" ref="G79:T79">SUM(G80,G86,G84)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-25896765.79000026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45.75" customHeight="1">
      <c r="A83" s="26" t="s">
        <v>85</v>
      </c>
      <c r="B83" s="27"/>
      <c r="C83" s="27"/>
      <c r="D83" s="27"/>
      <c r="E83" s="27"/>
      <c r="F83" s="35">
        <v>10000000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20"/>
    </row>
    <row r="84" spans="1:21" ht="26.25">
      <c r="A84" s="26" t="s">
        <v>81</v>
      </c>
      <c r="B84" s="27"/>
      <c r="C84" s="27"/>
      <c r="D84" s="27"/>
      <c r="E84" s="27"/>
      <c r="F84" s="35">
        <f>F85</f>
        <v>0</v>
      </c>
      <c r="G84" s="35">
        <f aca="true" t="shared" si="10" ref="G84:T84">G85</f>
        <v>0</v>
      </c>
      <c r="H84" s="35">
        <f t="shared" si="10"/>
        <v>0</v>
      </c>
      <c r="I84" s="35">
        <f t="shared" si="10"/>
        <v>0</v>
      </c>
      <c r="J84" s="35">
        <f t="shared" si="10"/>
        <v>0</v>
      </c>
      <c r="K84" s="35">
        <f t="shared" si="10"/>
        <v>0</v>
      </c>
      <c r="L84" s="35">
        <f t="shared" si="10"/>
        <v>0</v>
      </c>
      <c r="M84" s="35">
        <f t="shared" si="10"/>
        <v>0</v>
      </c>
      <c r="N84" s="35">
        <f t="shared" si="10"/>
        <v>0</v>
      </c>
      <c r="O84" s="35">
        <f t="shared" si="10"/>
        <v>0</v>
      </c>
      <c r="P84" s="35">
        <f t="shared" si="10"/>
        <v>0</v>
      </c>
      <c r="Q84" s="35">
        <f t="shared" si="10"/>
        <v>0</v>
      </c>
      <c r="R84" s="35">
        <f t="shared" si="10"/>
        <v>0</v>
      </c>
      <c r="S84" s="35">
        <f t="shared" si="10"/>
        <v>0</v>
      </c>
      <c r="T84" s="35">
        <f t="shared" si="10"/>
        <v>70229825.18</v>
      </c>
      <c r="U84" s="20"/>
    </row>
    <row r="85" spans="1:21" ht="90">
      <c r="A85" s="26" t="s">
        <v>82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70229825.18</v>
      </c>
      <c r="U85" s="20"/>
    </row>
    <row r="86" spans="1:21" ht="26.25">
      <c r="A86" s="26" t="s">
        <v>38</v>
      </c>
      <c r="B86" s="27"/>
      <c r="C86" s="27"/>
      <c r="D86" s="27"/>
      <c r="E86" s="27"/>
      <c r="F86" s="35">
        <f>SUM(F88,F90)</f>
        <v>65505874.38999987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SUM(T88,T90)</f>
        <v>-96126590.97000027</v>
      </c>
      <c r="U86" s="20"/>
    </row>
    <row r="87" spans="1:21" ht="15">
      <c r="A87" s="27" t="s">
        <v>39</v>
      </c>
      <c r="B87" s="27"/>
      <c r="C87" s="27"/>
      <c r="D87" s="27"/>
      <c r="E87" s="27"/>
      <c r="F87" s="35">
        <f>F88</f>
        <v>-2316739295.78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f>T88</f>
        <v>-2447470101.59</v>
      </c>
      <c r="U87" s="20"/>
    </row>
    <row r="88" spans="1:21" ht="26.25">
      <c r="A88" s="26" t="s">
        <v>40</v>
      </c>
      <c r="B88" s="27"/>
      <c r="C88" s="27"/>
      <c r="D88" s="27"/>
      <c r="E88" s="27"/>
      <c r="F88" s="35">
        <v>-2316739295.78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-2447470101.59</v>
      </c>
      <c r="U88" s="20"/>
    </row>
    <row r="89" spans="1:21" ht="15">
      <c r="A89" s="26" t="s">
        <v>41</v>
      </c>
      <c r="B89" s="27"/>
      <c r="C89" s="27"/>
      <c r="D89" s="27"/>
      <c r="E89" s="27"/>
      <c r="F89" s="35">
        <f>F90</f>
        <v>2382245170.17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T90</f>
        <v>2351343510.62</v>
      </c>
      <c r="U89" s="20"/>
    </row>
    <row r="90" spans="1:21" ht="26.25">
      <c r="A90" s="26" t="s">
        <v>42</v>
      </c>
      <c r="B90" s="27"/>
      <c r="C90" s="27"/>
      <c r="D90" s="27"/>
      <c r="E90" s="27"/>
      <c r="F90" s="35">
        <v>2382245170.17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2351343510.62</v>
      </c>
      <c r="U90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2016-10-12T02:41:38Z</dcterms:modified>
  <cp:category/>
  <cp:version/>
  <cp:contentType/>
  <cp:contentStatus/>
</cp:coreProperties>
</file>