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1080" windowWidth="10515" windowHeight="9165" firstSheet="3" activeTab="3"/>
  </bookViews>
  <sheets>
    <sheet name="Лист1" sheetId="1" r:id="rId1"/>
    <sheet name="Лист2" sheetId="2" r:id="rId2"/>
    <sheet name="Лист3" sheetId="3" r:id="rId3"/>
    <sheet name="2016" sheetId="4" r:id="rId4"/>
  </sheets>
  <definedNames>
    <definedName name="_xlnm.Print_Area" localSheetId="3">'2016'!$A$1:$I$104</definedName>
  </definedNames>
  <calcPr fullCalcOnLoad="1"/>
</workbook>
</file>

<file path=xl/sharedStrings.xml><?xml version="1.0" encoding="utf-8"?>
<sst xmlns="http://schemas.openxmlformats.org/spreadsheetml/2006/main" count="452" uniqueCount="253">
  <si>
    <t>№ п/п</t>
  </si>
  <si>
    <t>руб./кг</t>
  </si>
  <si>
    <t>Наименование услуг</t>
  </si>
  <si>
    <t>Ед. изм.</t>
  </si>
  <si>
    <t>Тариф 2009г.</t>
  </si>
  <si>
    <t>1.</t>
  </si>
  <si>
    <t>руб./куб.м</t>
  </si>
  <si>
    <t>2.</t>
  </si>
  <si>
    <t>3.</t>
  </si>
  <si>
    <t>4.</t>
  </si>
  <si>
    <t>5.</t>
  </si>
  <si>
    <t>6.</t>
  </si>
  <si>
    <t>7.</t>
  </si>
  <si>
    <t>руб./1 реб. в день</t>
  </si>
  <si>
    <t>8.</t>
  </si>
  <si>
    <t>руб./1 экз.</t>
  </si>
  <si>
    <t>руб./сеанс</t>
  </si>
  <si>
    <t>руб./Гкал</t>
  </si>
  <si>
    <t>Услуги помыва в общих отделениях бань МУП "Дельфин"</t>
  </si>
  <si>
    <t>Муниципальный жилищный фонд</t>
  </si>
  <si>
    <t>Общежития</t>
  </si>
  <si>
    <t>Государственный жилищный фонд</t>
  </si>
  <si>
    <t>9.</t>
  </si>
  <si>
    <t>руб./ кв.м общей площади жилого помещения в месяц</t>
  </si>
  <si>
    <t>руб./ кв.м площади комнат в месяц</t>
  </si>
  <si>
    <t>Отопление</t>
  </si>
  <si>
    <t>Горячее водоснабжение</t>
  </si>
  <si>
    <t>Многоквартирные дома</t>
  </si>
  <si>
    <t>Тариф 2010г.</t>
  </si>
  <si>
    <t xml:space="preserve">Нормативный правовой акт об установлении тарифов </t>
  </si>
  <si>
    <t xml:space="preserve"> - в домах, оборудованных в установленном порядке стационарными электроплитами и (или) электроотопительными установками, в пределах социальной нормы электропотребления</t>
  </si>
  <si>
    <t xml:space="preserve"> - в домах, оборудованных в установленном порядке стационарными газовыми плитами, в пределах социальной нормы электропотребления</t>
  </si>
  <si>
    <t xml:space="preserve"> - в домах, оборудованных в установленном порядке стационарными электроплитами и (или) электроотопительными установками, сверх социальной нормы электропотребления</t>
  </si>
  <si>
    <t xml:space="preserve"> - в домах, оборудованных в установленном порядке стационарными газовыми плитами, сверх социальной нормы электропотребления</t>
  </si>
  <si>
    <t>% роста по расчету предприятия (гр5/гр.4)</t>
  </si>
  <si>
    <t>% роста по расчету отдела экономики (гр6/гр.4)</t>
  </si>
  <si>
    <t>№ и дата постановления</t>
  </si>
  <si>
    <t>расчет предприятия</t>
  </si>
  <si>
    <t>расчет отдела экономики адм. гор.</t>
  </si>
  <si>
    <t>Услуги водоснабжения МУП ТС</t>
  </si>
  <si>
    <t>Услуги водоотведения МУП ТС</t>
  </si>
  <si>
    <t>"</t>
  </si>
  <si>
    <t>Услуги водоснабжения ОАО "УС-604"</t>
  </si>
  <si>
    <t>Услуги водоотведения ОАО "УС-604"</t>
  </si>
  <si>
    <t xml:space="preserve">Размещение ТБО на полигоне МУП КБУ </t>
  </si>
  <si>
    <t>Средний рост тарифов ОКК</t>
  </si>
  <si>
    <t>Сбор и вывоз ТБО</t>
  </si>
  <si>
    <t>Содержание детей в ДДУ (род. плата)</t>
  </si>
  <si>
    <t>Газета "Панорама" (цена продажи)</t>
  </si>
  <si>
    <t>Газета "Панорама" (норматив субсидирования)</t>
  </si>
  <si>
    <t>10.</t>
  </si>
  <si>
    <t>11.</t>
  </si>
  <si>
    <t>12.</t>
  </si>
  <si>
    <t>Сбор и вывоз ТБО для собственников жилых домов</t>
  </si>
  <si>
    <t>13.</t>
  </si>
  <si>
    <t>Сбор и вывоз ЖБО для населения</t>
  </si>
  <si>
    <t>Химически очищенная вода</t>
  </si>
  <si>
    <t>Тарифы на коммунальные услуги</t>
  </si>
  <si>
    <t xml:space="preserve">2006 год </t>
  </si>
  <si>
    <t xml:space="preserve">2007 год </t>
  </si>
  <si>
    <t>% роста</t>
  </si>
  <si>
    <t>Тариф для населения, руб.</t>
  </si>
  <si>
    <t xml:space="preserve">Уровень платежей, % </t>
  </si>
  <si>
    <t>без НДС</t>
  </si>
  <si>
    <t>с НДС</t>
  </si>
  <si>
    <t>Тепловая энергия</t>
  </si>
  <si>
    <t>Гкал</t>
  </si>
  <si>
    <t>куб. м</t>
  </si>
  <si>
    <t>Водоотведение</t>
  </si>
  <si>
    <t xml:space="preserve">Химочищенная вода </t>
  </si>
  <si>
    <t>Тарифы, предлагаемые к утверждению на 2010 год</t>
  </si>
  <si>
    <t>№454-п от 30.11.2009г.</t>
  </si>
  <si>
    <t>№455-п от 30.11.2009г.</t>
  </si>
  <si>
    <t>№453-п от 30.11.2009г.</t>
  </si>
  <si>
    <t>№464-п от 08.12.2009г.</t>
  </si>
  <si>
    <t>№562-п от 15.12.2008г.</t>
  </si>
  <si>
    <t>№401-п от 23.10.2009г.</t>
  </si>
  <si>
    <t>№463-п от 08.12.2009г.</t>
  </si>
  <si>
    <t>№474-п от 11.12.2009г.</t>
  </si>
  <si>
    <t>№473-п от 11.12.2009г.</t>
  </si>
  <si>
    <t>согл. ОЭ 28.12.2009г.</t>
  </si>
  <si>
    <t>№537-п от 28.11.2008г.</t>
  </si>
  <si>
    <t>Холодная вода</t>
  </si>
  <si>
    <t>ЭОТ</t>
  </si>
  <si>
    <t>тариф для населения</t>
  </si>
  <si>
    <t>ЭОТ к тарифу для нас. пред. Года</t>
  </si>
  <si>
    <t>ЭОТ (100%), руб.</t>
  </si>
  <si>
    <t xml:space="preserve">2008 год </t>
  </si>
  <si>
    <t xml:space="preserve">2009 год </t>
  </si>
  <si>
    <t xml:space="preserve">2010 год </t>
  </si>
  <si>
    <t xml:space="preserve"> Тарифы для населения на коммунальные услуги не устанавливаются администрацией города с 2008 года (после выхода постановления Правительства РФ от 23.05.2006г. №307 "О порядке предоставления коммунальных услуг гражданам"). В графе 6 тариф для населения рассчитан с учетом предельного индекса изменения размера платы граждан за коммунальные услуги, установленному по ЗАТО г.Зеленогорску приказом МЖКХ (2007г. - 116,4%, 2008г. - 115%, 2009г. - 120%, 2010г. - 115%) </t>
  </si>
  <si>
    <t>при наличии печного отопления</t>
  </si>
  <si>
    <t xml:space="preserve">Электрическая энергия </t>
  </si>
  <si>
    <t xml:space="preserve">Газ сжиженный </t>
  </si>
  <si>
    <t xml:space="preserve">Тепловая энергия </t>
  </si>
  <si>
    <t xml:space="preserve">Холодное водоснабжение </t>
  </si>
  <si>
    <t xml:space="preserve">Водоотведение </t>
  </si>
  <si>
    <t>Сумма, т.руб.</t>
  </si>
  <si>
    <t>Тариф, руб.</t>
  </si>
  <si>
    <t>%роста</t>
  </si>
  <si>
    <t>Средний рост за коммунальные услуги</t>
  </si>
  <si>
    <t xml:space="preserve">Объем 2009г. </t>
  </si>
  <si>
    <t>№</t>
  </si>
  <si>
    <t xml:space="preserve">Наименование </t>
  </si>
  <si>
    <t>Ед. изм</t>
  </si>
  <si>
    <t>тыс. кВт.ч</t>
  </si>
  <si>
    <t>тн</t>
  </si>
  <si>
    <t>тыс. гкал</t>
  </si>
  <si>
    <t>тыс. куб м</t>
  </si>
  <si>
    <t>Расчет среднего процента роста тарифов на коммунальные услуги для населения на 2011 год</t>
  </si>
  <si>
    <t>при централизованной системе отопления</t>
  </si>
  <si>
    <t>Пользование жилым помещением для нанимателей жилых помещений, занимаемых по договорам социального найма и договорам найма жилого помещения государственного или муниципального жилищного фонда (плата за наём)</t>
  </si>
  <si>
    <t>руб./кв.м общей площади жилого помещения в месяц</t>
  </si>
  <si>
    <t>руб./1 реб. 
в день</t>
  </si>
  <si>
    <t>2.2</t>
  </si>
  <si>
    <t>2.1</t>
  </si>
  <si>
    <t>2.3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</si>
  <si>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</si>
  <si>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</si>
  <si>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</si>
  <si>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</si>
  <si>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</si>
  <si>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</si>
  <si>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</si>
  <si>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</si>
  <si>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</si>
  <si>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3.1</t>
  </si>
  <si>
    <t>3.2</t>
  </si>
  <si>
    <t>Специальный дом для одиноких престарелых</t>
  </si>
  <si>
    <t>руб./т</t>
  </si>
  <si>
    <t>Постановление Администрации ЗАТО г. Зеленогорска от 14.12.2009 № 478-п</t>
  </si>
  <si>
    <t xml:space="preserve">% роста </t>
  </si>
  <si>
    <t xml:space="preserve">руб./куб.м
</t>
  </si>
  <si>
    <t>Электрическая энергия для населения, проживающего в городских населённых пунктах:</t>
  </si>
  <si>
    <t>Водоотведение МУП ТС</t>
  </si>
  <si>
    <t>Общежития ООО "Квадра Пи-Эль"</t>
  </si>
  <si>
    <t xml:space="preserve"> - тепловая энергия МУП ТС </t>
  </si>
  <si>
    <t>руб./ кВт.ч</t>
  </si>
  <si>
    <t>Наименование услуг (работ)</t>
  </si>
  <si>
    <t>Классификация жилищного фонда</t>
  </si>
  <si>
    <t>Тариф
с 01.01.2014
по 31.12.2014</t>
  </si>
  <si>
    <t>1.10</t>
  </si>
  <si>
    <t>1.11</t>
  </si>
  <si>
    <t>Питьевая вода МУП ТС</t>
  </si>
  <si>
    <t>Тепловая энергия, отпускаемая 
МУП ТС</t>
  </si>
  <si>
    <t>Присмотр и уход за детьми в муниципальных дошкольных образовательных учреждениях г. Зеленогорска, за исключением детей которые находятся на круглосуточном пребывании в этих учреждениях</t>
  </si>
  <si>
    <t>Присмотр и уход за детьми в муниципальных дошкольных образовательных учреждениях г. Зеленогорска, находящимися на круглосуточном пребывании в этих учреждениях</t>
  </si>
  <si>
    <t>Газета "Панорама" МУП "Редакция газеты "Панорама" 
(без доставки)</t>
  </si>
  <si>
    <t>Газета "Панорама" МУП "Редакция газеты "Панорама"
(с доставкой для подписчиков г. Зеленогорска)</t>
  </si>
  <si>
    <t>Газета "Панорама" МУП "Редакция газеты "Панорама" 
(с доставкой для реализации через розничную торговую сеть Рыбинского района)</t>
  </si>
  <si>
    <t>Газета "Панорама" МУП "Редакция газеты "Панорама" 
(с доставкой для реализации через розничную торговую сеть 
г. Зеленогорска)</t>
  </si>
  <si>
    <t>Тариф
с 01.07.2015
по 31.12.2015</t>
  </si>
  <si>
    <t>Тариф
с 01.01.2015</t>
  </si>
  <si>
    <t>Теплоноситель, поставляемый потребителям МУП ТС</t>
  </si>
  <si>
    <t xml:space="preserve"> - теплоноситель МУП ТС  </t>
  </si>
  <si>
    <t>Питьевая вода ООО "УЭС"</t>
  </si>
  <si>
    <t>Водоотведение ООО "УЭС"</t>
  </si>
  <si>
    <t>Тепловая энергия, отпускаемая
ООО "УЭС"</t>
  </si>
  <si>
    <t>Теплоноситель, поставляемый потребителям ООО "УЭС"</t>
  </si>
  <si>
    <t>Газ сжиженный из групповых газовых резервуарных установок, реализуемый населению</t>
  </si>
  <si>
    <t>Общежитие ООО "ТОиР"</t>
  </si>
  <si>
    <t>Минимальный размер взноса на капитальный ремонт общего имущества в многоквартирных домах</t>
  </si>
  <si>
    <t>Этажность многоквартирного дома</t>
  </si>
  <si>
    <t>Многоквартирные дома до 2 этажей</t>
  </si>
  <si>
    <t>Многоквартирные дома от 3 этажей и выше, не оборудованные лифтами</t>
  </si>
  <si>
    <t>Многоквартирные дома с лифтами</t>
  </si>
  <si>
    <t>Постановление Правительства Красноярского края от 13.12.2013 № 656-п</t>
  </si>
  <si>
    <t>Минимальный размер взноса на 2015 год</t>
  </si>
  <si>
    <t>Информация отдела экономики Администрации ЗАТО г. Зеленогорска о ценах (тарифах), 
установленных органами исполнительной власти Красноярского края 
и органами местного самоуправления на 2016 год</t>
  </si>
  <si>
    <t xml:space="preserve">Тарифы, установленные Администрацией ЗАТО г. Зеленогорска 
для муниципальных организаций на 2016 год </t>
  </si>
  <si>
    <t>Постановление Администрации ЗАТО г. Зеленогорска от 12.11.2015 № 294-п</t>
  </si>
  <si>
    <t>Тарифы на коммунальные услуги для населения, установленные 
органами исполнительной власти Красноярского края на 2016 год (с НДС)</t>
  </si>
  <si>
    <t>Начальник отдела экономики Администрации ЗАТО г. Зеленогорска                                                                                                            Е.Ю. Шорникова</t>
  </si>
  <si>
    <t>Тариф
с 01.01.2016</t>
  </si>
  <si>
    <t>Постановление Администрации ЗАТО г. Зеленогорска от 20.10.2015 № 259-п</t>
  </si>
  <si>
    <t>Постановление Администрации ЗАТО г. Зеленогорска от 03.12.2015 № 318-п</t>
  </si>
  <si>
    <t>Тарифы, установленные Региональной энергетической комиссией Красноярского края 
для организаций коммунального комплекса на 2016 год  (без НДС)</t>
  </si>
  <si>
    <t>Тариф
с 01.01.2016
по 30.06.2016</t>
  </si>
  <si>
    <t>Тариф
с 01.07.2016
по 31.12.2016</t>
  </si>
  <si>
    <t>Тарифы, установленные Региональной энергетической комиссией Красноярского края 
для энергоснабжающих организаций на 2016 год  (без НДС)</t>
  </si>
  <si>
    <t>Приказ Региональной энергетической комиссии Красноярского края от 25.11.2015 № 237-п</t>
  </si>
  <si>
    <t>Приказ Региональной энергетической комиссии Красноярского края от 25.11.2015 № 239-п</t>
  </si>
  <si>
    <t>Приказ Региональной энергетической комиссии Красноярского края от 25.11.2015 № 238-п</t>
  </si>
  <si>
    <t>Приказ Региональной энергетической комиссии Красноярского края от 24.11.2015 № 389-в</t>
  </si>
  <si>
    <t>Приказ Региональной энергетической комиссии Красноярского края от 24.11.2015 № 391-в</t>
  </si>
  <si>
    <t>Приказ Региональной энергетической комиссии Красноярского края от 25.11.2015 № 236-п</t>
  </si>
  <si>
    <t>Приказ Региональной энергетической комиссии Красноярского края от 25.11.2015 № 235-п</t>
  </si>
  <si>
    <t>Приказ Региональной энергетической комиссии Красноярского края от 25.11.2015 № 234-п</t>
  </si>
  <si>
    <t>Приказ Региональной энергетической комиссии Красноярского края от 25.11.2015 № 233-п</t>
  </si>
  <si>
    <t>Приказ Региональной энергетической комиссии Красноярского края от 17.11.2015 № 340-в</t>
  </si>
  <si>
    <t>Приказ Региональной энергетической комиссии Красноярского края от 17.11.2015 № 342-в</t>
  </si>
  <si>
    <t>Минимальный размер взноса на 2016 год</t>
  </si>
  <si>
    <t>Постановление Администрации ЗАТО г. Зеленогорска от 22.12.2015 № 330-п</t>
  </si>
  <si>
    <t>Приказ Региональной энергетической комиссии Красноярского края от 18.12.2015 № 636-п</t>
  </si>
  <si>
    <t>Постановление Администрации ЗАТО г. Зеленогорска от 24.12.2015 № 336-п</t>
  </si>
  <si>
    <t>Постановление Администрации ЗАТО г. Зеленогорска от 25.12.2015 № 341-п</t>
  </si>
  <si>
    <t xml:space="preserve">   3) Изменение размера платы граждан за коммунальные услуги в каждом месяце текущего года по отношению к  размеру платы за коммунальные услуги в декабре предшествующего календарного года не должно превышать величину предельного (максимального) индекса изменения размера вносимой гражданами платы за коммунальные услуги, установленную по ЗАТО г. Зеленогорск Указом Губернатора Красноярского края от 31.12.2015 № 315-уг с 1 января 2016 года в размере 0%, с 1 июля 2016 года - в размере 6,7%  (при неизменном наборе, объёме потребляемых коммунальных услуг и порядке оплаты коммунальных услуг).</t>
  </si>
  <si>
    <t>Размер платы, утвержденный Советом депутатов ЗАТО г. Зеленогорска  за содержание жилого помещения для нанимателей жилых помещений по договорам социального найма и договорам найма жилых помещений государственного и муниципального жилищного фонда на 2016 год (с НДС)</t>
  </si>
  <si>
    <t>Размер платы в месяц
с 01.01.2016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</si>
  <si>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</si>
  <si>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</si>
  <si>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</si>
  <si>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</si>
  <si>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</si>
  <si>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</si>
  <si>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</si>
  <si>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</si>
  <si>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</si>
  <si>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ул. Мира, д. 21</t>
  </si>
  <si>
    <t>ул. Советская, д. 6</t>
  </si>
  <si>
    <t>ул. Советская, д. 7</t>
  </si>
  <si>
    <t>ул. Бортникова, д. 21</t>
  </si>
  <si>
    <t>ул. Гагарина, д. 20</t>
  </si>
  <si>
    <t>ул. Гагарина, д. 22</t>
  </si>
  <si>
    <t>ул. Гагарина, д. 24</t>
  </si>
  <si>
    <t>ул. Парковая, д. 2</t>
  </si>
  <si>
    <t>ул. Парковая, д. 4</t>
  </si>
  <si>
    <t>руб./ кв.м площади комнат</t>
  </si>
  <si>
    <t xml:space="preserve">Нормативный правовой акт об установлении размера платы </t>
  </si>
  <si>
    <t>Размер платы в месяц
с 01.01.2015</t>
  </si>
  <si>
    <t xml:space="preserve">
Решение Совета депутатов
ЗАТО г. Зеленогорска
от 23.12.2015 № 17-111р
</t>
  </si>
  <si>
    <t xml:space="preserve">   2) Размер платы за содержание жилого помещения в многоквартирном доме, в котором не созданы товарищество собственников жилья либо жилищный кооператив или иной специализированный потребительский кооператив, определяется на общем собрании собственников помещений в таком доме, которое проводится в порядке, установленном статьями 45-48 Жилищного кодекса Российской Федерации. Размер платы за содержание и ремонт жилого помещения в многоквартирном доме определяется с учётом предложений управляющей компании и устанавливается на срок не менее, чем один год.</t>
  </si>
  <si>
    <t xml:space="preserve">   3) Размер  обязательных платежей и (или) взносов членов товарищества собственников жилья либо жилищного кооператива или иного специализированного потребительского кооператива, связанных с оплатой расходов на содержание общего имущества в многоквартирном доме, определяется органами правления этих товариществ или кооперативов в соответствии с их уставом.</t>
  </si>
  <si>
    <t>Наименование товаров, работ и услуг</t>
  </si>
  <si>
    <t>Тепловая энергия, отпускаемая филиалом ПАО "ОГК-2" Красноярская ГРЭС-2</t>
  </si>
  <si>
    <t>Теплоноситель, поставляемый потребителям филиала
ПАО "ОГК-2"Красноярская ГРЭС-2</t>
  </si>
  <si>
    <t>Постановление Администрации ЗАТО г. Зеленогорска от 22.12.2015 № 329-п</t>
  </si>
  <si>
    <t>Тарифы, установленные Администрацией ЗАТО г. Зеленогорска на услуги по содержанию жилого помещения государственного и муниципального жилищного фонда на 2016 год (с НДС)</t>
  </si>
  <si>
    <t>Постановление Администрации ЗАТО г. Зеленогорска от  28.09.2015 № 246-п, 25.12.2015 № 340-п</t>
  </si>
  <si>
    <t>2.4</t>
  </si>
  <si>
    <t>Постановление Администрации ЗАТО г. Зеленогорска от 23.12.2015 № 334-п</t>
  </si>
  <si>
    <t>Постановление Администрации ЗАТО г. Зеленогорска от 25.12.2015 № 333-п</t>
  </si>
  <si>
    <t>Постановление Правительства Красноярского края от 19.01.2016 № 10-п</t>
  </si>
  <si>
    <t xml:space="preserve"> - топливо твёрдое (уголь) *</t>
  </si>
  <si>
    <t>ул. Мира, д, 21а</t>
  </si>
  <si>
    <t>ул. Юбилейная, д. 1Д</t>
  </si>
  <si>
    <t xml:space="preserve">ул. Советская, д. 6 </t>
  </si>
  <si>
    <t>ул. Лазо, д. 2а</t>
  </si>
  <si>
    <t>ул. Калинина, д. 13в</t>
  </si>
  <si>
    <t>ул. Первомайская, д. 10г</t>
  </si>
  <si>
    <t>ул. Шолохова, д. 11</t>
  </si>
  <si>
    <t>ул. Мира, д. 21а</t>
  </si>
  <si>
    <t>Общежития МУП ГЖКУ</t>
  </si>
  <si>
    <t>Специальный дом для одиноких престарелых МУП ГЖКУ</t>
  </si>
  <si>
    <t>в соответствии с предельным максимальным индексом изменения размера платы граждан за жилое помещение в размере 106,0% 
(при неизменном наборе и объёмах оказываемых услуг)</t>
  </si>
  <si>
    <t xml:space="preserve">   1) Размер платы за содержание жилого помещения 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рассчитывается по тарифам, установленным органами местного самоуправления, исходя их занимаемой общей площади жилого помещения (в отдельных комнатах в общежитиях - исходя из площади этих комнат).                                                                                                                                                                            </t>
  </si>
  <si>
    <t>Вывоз жидких бытовых отходов, МУП ТС 
(с НДС)</t>
  </si>
  <si>
    <t>Сбор и транспортирование твердых коммунальных отходов, УМАТП 
(без НДС)</t>
  </si>
  <si>
    <t xml:space="preserve">   2) Размер платы граждан за коммунальные услуги рассчитывается по тарифам для потребителей, установленным ресурсоснабжающей организации в порядке, предусмотренном законодательством Российской Федерации.</t>
  </si>
  <si>
    <t xml:space="preserve">  1) Размер платы граждан за коммунальные услуги рассчитывается по тарифам, установленным органами государственной власти Красноярского края, исходя из объёма потребляемых коммунальных услуг, определяемого по показаниям приборов учёта, а при их отсутствии исходя из нормативов потребления коммунальных услуг, утверждаемых органами исполнительной власти Красноярского края. При расчете платы за коммунальные услуги для собственников помещений в многоквартирных домах, которые имеют  обязанность и техническую возможность установки коллективных (общедомовых), индивидуальных или общих (квартирных) приборов учета, норматив потребления коммунальных услуг по воде и электроснабжению в жилых помещениях определяется с учетом повышающих коэффициентов, в размере установленном Правительством Российской Федерации.
</t>
  </si>
  <si>
    <t xml:space="preserve">Сбор и транспортирование твердых коммунальных отходов для населения, МУП ГЖКУ 
(с НДС)
</t>
  </si>
  <si>
    <t>Постановление Правительства Красноярского края от 18.09.2016 № 412-п</t>
  </si>
  <si>
    <t xml:space="preserve"> * Установлен с 01.09.2016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</si>
</sst>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000000"/>
    <numFmt numFmtId="192" formatCode="_(* #,##0.000_);_(* \(#,##0.000\);_(* &quot;-&quot;??_);_(@_)"/>
    <numFmt numFmtId="193" formatCode="_(* #,##0.0_);_(* \(#,##0.0\);_(* &quot;-&quot;??_);_(@_)"/>
    <numFmt numFmtId="194" formatCode="[$-FC19]d\ mmmm\ yyyy\ &quot;г.&quot;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6"/>
      <name val="Arial"/>
      <family val="2"/>
    </font>
    <font>
      <b/>
      <i/>
      <sz val="13"/>
      <name val="Times New Roman"/>
      <family val="1"/>
    </font>
    <font>
      <sz val="13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 wrapText="1"/>
    </xf>
    <xf numFmtId="4" fontId="4" fillId="0" borderId="10" xfId="58" applyNumberFormat="1" applyFont="1" applyBorder="1" applyAlignment="1">
      <alignment horizontal="center" vertical="center"/>
    </xf>
    <xf numFmtId="4" fontId="4" fillId="0" borderId="10" xfId="58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87" fontId="4" fillId="0" borderId="10" xfId="58" applyFont="1" applyBorder="1" applyAlignment="1">
      <alignment/>
    </xf>
    <xf numFmtId="190" fontId="4" fillId="0" borderId="10" xfId="55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87" fontId="5" fillId="33" borderId="10" xfId="58" applyFont="1" applyFill="1" applyBorder="1" applyAlignment="1">
      <alignment/>
    </xf>
    <xf numFmtId="190" fontId="5" fillId="33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87" fontId="4" fillId="0" borderId="10" xfId="58" applyFont="1" applyFill="1" applyBorder="1" applyAlignment="1">
      <alignment/>
    </xf>
    <xf numFmtId="190" fontId="4" fillId="0" borderId="10" xfId="55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87" fontId="0" fillId="0" borderId="10" xfId="58" applyFont="1" applyBorder="1" applyAlignment="1">
      <alignment/>
    </xf>
    <xf numFmtId="190" fontId="0" fillId="0" borderId="10" xfId="55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87" fontId="4" fillId="0" borderId="10" xfId="58" applyFont="1" applyBorder="1" applyAlignment="1">
      <alignment wrapText="1"/>
    </xf>
    <xf numFmtId="190" fontId="4" fillId="0" borderId="10" xfId="55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187" fontId="4" fillId="0" borderId="0" xfId="58" applyFont="1" applyBorder="1" applyAlignment="1">
      <alignment/>
    </xf>
    <xf numFmtId="187" fontId="4" fillId="0" borderId="0" xfId="58" applyFont="1" applyFill="1" applyBorder="1" applyAlignment="1">
      <alignment/>
    </xf>
    <xf numFmtId="190" fontId="4" fillId="0" borderId="0" xfId="55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9" fontId="0" fillId="0" borderId="12" xfId="55" applyFont="1" applyBorder="1" applyAlignment="1">
      <alignment/>
    </xf>
    <xf numFmtId="190" fontId="0" fillId="0" borderId="12" xfId="55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0" fontId="15" fillId="34" borderId="10" xfId="55" applyNumberFormat="1" applyFont="1" applyFill="1" applyBorder="1" applyAlignment="1">
      <alignment/>
    </xf>
    <xf numFmtId="190" fontId="0" fillId="0" borderId="10" xfId="55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93" fontId="4" fillId="0" borderId="10" xfId="58" applyNumberFormat="1" applyFont="1" applyBorder="1" applyAlignment="1">
      <alignment horizontal="center"/>
    </xf>
    <xf numFmtId="190" fontId="4" fillId="0" borderId="10" xfId="55" applyNumberFormat="1" applyFont="1" applyBorder="1" applyAlignment="1">
      <alignment horizontal="center"/>
    </xf>
    <xf numFmtId="0" fontId="2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0" fontId="4" fillId="0" borderId="10" xfId="58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0" fontId="4" fillId="0" borderId="10" xfId="55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58" applyNumberFormat="1" applyFont="1" applyFill="1" applyBorder="1" applyAlignment="1">
      <alignment vertical="center"/>
    </xf>
    <xf numFmtId="195" fontId="4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20" fillId="35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58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191" fontId="25" fillId="0" borderId="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191" fontId="25" fillId="0" borderId="0" xfId="0" applyNumberFormat="1" applyFont="1" applyFill="1" applyBorder="1" applyAlignment="1">
      <alignment horizontal="left" vertical="top" wrapText="1"/>
    </xf>
    <xf numFmtId="191" fontId="26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91" fontId="25" fillId="0" borderId="23" xfId="0" applyNumberFormat="1" applyFont="1" applyFill="1" applyBorder="1" applyAlignment="1">
      <alignment horizontal="left" wrapText="1"/>
    </xf>
    <xf numFmtId="191" fontId="26" fillId="0" borderId="23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191" fontId="7" fillId="0" borderId="12" xfId="0" applyNumberFormat="1" applyFont="1" applyFill="1" applyBorder="1" applyAlignment="1">
      <alignment horizontal="center" vertical="center" wrapText="1"/>
    </xf>
    <xf numFmtId="191" fontId="22" fillId="0" borderId="14" xfId="0" applyNumberFormat="1" applyFont="1" applyFill="1" applyBorder="1" applyAlignment="1">
      <alignment vertical="center" wrapText="1"/>
    </xf>
    <xf numFmtId="191" fontId="22" fillId="0" borderId="15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4.140625" style="0" customWidth="1"/>
    <col min="2" max="2" width="39.7109375" style="0" customWidth="1"/>
    <col min="3" max="3" width="13.140625" style="0" customWidth="1"/>
    <col min="4" max="4" width="11.7109375" style="0" customWidth="1"/>
    <col min="5" max="5" width="11.140625" style="0" customWidth="1"/>
    <col min="6" max="7" width="11.8515625" style="0" customWidth="1"/>
    <col min="8" max="8" width="11.7109375" style="0" customWidth="1"/>
    <col min="9" max="9" width="23.7109375" style="0" customWidth="1"/>
  </cols>
  <sheetData>
    <row r="1" ht="18.75">
      <c r="A1" s="9" t="s">
        <v>70</v>
      </c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03" t="s">
        <v>0</v>
      </c>
      <c r="B3" s="103" t="s">
        <v>2</v>
      </c>
      <c r="C3" s="103" t="s">
        <v>3</v>
      </c>
      <c r="D3" s="103" t="s">
        <v>4</v>
      </c>
      <c r="E3" s="108" t="s">
        <v>28</v>
      </c>
      <c r="F3" s="108"/>
      <c r="G3" s="103" t="s">
        <v>34</v>
      </c>
      <c r="H3" s="103" t="s">
        <v>35</v>
      </c>
      <c r="I3" s="105" t="s">
        <v>36</v>
      </c>
    </row>
    <row r="4" spans="1:9" ht="38.25">
      <c r="A4" s="107"/>
      <c r="B4" s="107"/>
      <c r="C4" s="107"/>
      <c r="D4" s="107"/>
      <c r="E4" s="10" t="s">
        <v>37</v>
      </c>
      <c r="F4" s="10" t="s">
        <v>38</v>
      </c>
      <c r="G4" s="104"/>
      <c r="H4" s="104"/>
      <c r="I4" s="106"/>
    </row>
    <row r="5" spans="1:9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/>
      <c r="H5" s="11">
        <v>7</v>
      </c>
      <c r="I5" s="13"/>
    </row>
    <row r="6" spans="1:9" ht="15.75">
      <c r="A6" s="13" t="s">
        <v>5</v>
      </c>
      <c r="B6" s="13" t="s">
        <v>39</v>
      </c>
      <c r="C6" s="13" t="s">
        <v>6</v>
      </c>
      <c r="D6" s="14">
        <v>11.74</v>
      </c>
      <c r="E6" s="14">
        <v>14.66</v>
      </c>
      <c r="F6" s="14">
        <v>13</v>
      </c>
      <c r="G6" s="15">
        <f>E6/D6</f>
        <v>1.2487223168654173</v>
      </c>
      <c r="H6" s="15">
        <f>F6/D6</f>
        <v>1.1073253833049403</v>
      </c>
      <c r="I6" s="16" t="s">
        <v>71</v>
      </c>
    </row>
    <row r="7" spans="1:9" ht="15.75">
      <c r="A7" s="13" t="s">
        <v>7</v>
      </c>
      <c r="B7" s="13" t="s">
        <v>40</v>
      </c>
      <c r="C7" s="13" t="s">
        <v>6</v>
      </c>
      <c r="D7" s="14">
        <v>9.76</v>
      </c>
      <c r="E7" s="14">
        <v>12.29</v>
      </c>
      <c r="F7" s="14">
        <v>10.83</v>
      </c>
      <c r="G7" s="15">
        <f>E7/D7</f>
        <v>1.2592213114754098</v>
      </c>
      <c r="H7" s="15">
        <f>F7/D7</f>
        <v>1.1096311475409837</v>
      </c>
      <c r="I7" s="11" t="s">
        <v>41</v>
      </c>
    </row>
    <row r="8" spans="1:9" ht="15.75">
      <c r="A8" s="13" t="s">
        <v>8</v>
      </c>
      <c r="B8" s="13" t="s">
        <v>42</v>
      </c>
      <c r="C8" s="13" t="s">
        <v>6</v>
      </c>
      <c r="D8" s="14">
        <v>27.1</v>
      </c>
      <c r="E8" s="14">
        <v>35.42</v>
      </c>
      <c r="F8" s="14">
        <v>30.6</v>
      </c>
      <c r="G8" s="15">
        <f>E8/D8</f>
        <v>1.3070110701107012</v>
      </c>
      <c r="H8" s="15">
        <f>F8/D8</f>
        <v>1.1291512915129152</v>
      </c>
      <c r="I8" s="16" t="s">
        <v>72</v>
      </c>
    </row>
    <row r="9" spans="1:9" ht="15.75">
      <c r="A9" s="13" t="s">
        <v>9</v>
      </c>
      <c r="B9" s="13" t="s">
        <v>43</v>
      </c>
      <c r="C9" s="13" t="s">
        <v>6</v>
      </c>
      <c r="D9" s="14">
        <v>15.42</v>
      </c>
      <c r="E9" s="14">
        <v>20.03</v>
      </c>
      <c r="F9" s="14">
        <v>17.54</v>
      </c>
      <c r="G9" s="15">
        <f>E9/D9</f>
        <v>1.2989623865110247</v>
      </c>
      <c r="H9" s="15">
        <f>F9/D9</f>
        <v>1.1374837872892347</v>
      </c>
      <c r="I9" s="11" t="s">
        <v>41</v>
      </c>
    </row>
    <row r="10" spans="1:9" ht="15.75">
      <c r="A10" s="17"/>
      <c r="B10" s="18" t="s">
        <v>45</v>
      </c>
      <c r="C10" s="17"/>
      <c r="D10" s="19"/>
      <c r="E10" s="19"/>
      <c r="F10" s="19"/>
      <c r="G10" s="20"/>
      <c r="H10" s="20">
        <v>1.112</v>
      </c>
      <c r="I10" s="11"/>
    </row>
    <row r="11" spans="1:9" ht="15.75">
      <c r="A11" s="13" t="s">
        <v>10</v>
      </c>
      <c r="B11" s="13" t="s">
        <v>44</v>
      </c>
      <c r="C11" s="13" t="s">
        <v>6</v>
      </c>
      <c r="D11" s="14">
        <v>88.14</v>
      </c>
      <c r="E11" s="14">
        <v>100.18</v>
      </c>
      <c r="F11" s="14">
        <v>88.26</v>
      </c>
      <c r="G11" s="15">
        <f>E11/D11</f>
        <v>1.1366008622645791</v>
      </c>
      <c r="H11" s="15">
        <f>F11/D11</f>
        <v>1.0013614703880191</v>
      </c>
      <c r="I11" s="16" t="s">
        <v>73</v>
      </c>
    </row>
    <row r="12" spans="1:9" ht="15.75">
      <c r="A12" s="17"/>
      <c r="B12" s="18" t="s">
        <v>45</v>
      </c>
      <c r="C12" s="17"/>
      <c r="D12" s="19"/>
      <c r="E12" s="19"/>
      <c r="F12" s="19"/>
      <c r="G12" s="20"/>
      <c r="H12" s="20">
        <v>1.001</v>
      </c>
      <c r="I12" s="16"/>
    </row>
    <row r="13" spans="1:9" ht="15.75">
      <c r="A13" s="13" t="s">
        <v>11</v>
      </c>
      <c r="B13" s="13" t="s">
        <v>46</v>
      </c>
      <c r="C13" s="13" t="s">
        <v>6</v>
      </c>
      <c r="D13" s="14">
        <v>204.5</v>
      </c>
      <c r="E13" s="14">
        <v>204.5</v>
      </c>
      <c r="F13" s="14">
        <v>204.5</v>
      </c>
      <c r="G13" s="15">
        <f aca="true" t="shared" si="0" ref="G13:G20">E13/D13</f>
        <v>1</v>
      </c>
      <c r="H13" s="15">
        <f aca="true" t="shared" si="1" ref="H13:H20">F13/D13</f>
        <v>1</v>
      </c>
      <c r="I13" s="16" t="s">
        <v>74</v>
      </c>
    </row>
    <row r="14" spans="1:9" ht="15.75">
      <c r="A14" s="13" t="s">
        <v>12</v>
      </c>
      <c r="B14" s="13" t="s">
        <v>47</v>
      </c>
      <c r="C14" s="21" t="s">
        <v>13</v>
      </c>
      <c r="D14" s="14">
        <v>45</v>
      </c>
      <c r="E14" s="14">
        <v>50</v>
      </c>
      <c r="F14" s="14">
        <v>45</v>
      </c>
      <c r="G14" s="15">
        <f t="shared" si="0"/>
        <v>1.1111111111111112</v>
      </c>
      <c r="H14" s="15">
        <f t="shared" si="1"/>
        <v>1</v>
      </c>
      <c r="I14" s="16" t="s">
        <v>75</v>
      </c>
    </row>
    <row r="15" spans="1:9" ht="15.75">
      <c r="A15" s="13" t="s">
        <v>14</v>
      </c>
      <c r="B15" s="13" t="s">
        <v>48</v>
      </c>
      <c r="C15" s="13" t="s">
        <v>15</v>
      </c>
      <c r="D15" s="14">
        <v>6</v>
      </c>
      <c r="E15" s="14">
        <v>7.5</v>
      </c>
      <c r="F15" s="14">
        <v>7.5</v>
      </c>
      <c r="G15" s="15">
        <f t="shared" si="0"/>
        <v>1.25</v>
      </c>
      <c r="H15" s="15">
        <f t="shared" si="1"/>
        <v>1.25</v>
      </c>
      <c r="I15" s="16" t="s">
        <v>76</v>
      </c>
    </row>
    <row r="16" spans="1:9" ht="31.5">
      <c r="A16" s="39" t="s">
        <v>22</v>
      </c>
      <c r="B16" s="22" t="s">
        <v>49</v>
      </c>
      <c r="C16" s="13" t="s">
        <v>15</v>
      </c>
      <c r="D16" s="14">
        <v>15.07</v>
      </c>
      <c r="E16" s="14">
        <v>16.76</v>
      </c>
      <c r="F16" s="14">
        <v>15.07</v>
      </c>
      <c r="G16" s="15">
        <f t="shared" si="0"/>
        <v>1.1121433311214335</v>
      </c>
      <c r="H16" s="15">
        <f t="shared" si="1"/>
        <v>1</v>
      </c>
      <c r="I16" s="16" t="s">
        <v>81</v>
      </c>
    </row>
    <row r="17" spans="1:9" ht="33" customHeight="1">
      <c r="A17" s="13" t="s">
        <v>50</v>
      </c>
      <c r="B17" s="31" t="s">
        <v>53</v>
      </c>
      <c r="C17" s="31" t="s">
        <v>6</v>
      </c>
      <c r="D17" s="32">
        <v>345.32</v>
      </c>
      <c r="E17" s="32">
        <v>0</v>
      </c>
      <c r="F17" s="32">
        <v>345.46</v>
      </c>
      <c r="G17" s="33">
        <f t="shared" si="0"/>
        <v>0</v>
      </c>
      <c r="H17" s="33">
        <f t="shared" si="1"/>
        <v>1.000405421058728</v>
      </c>
      <c r="I17" s="12" t="s">
        <v>77</v>
      </c>
    </row>
    <row r="18" spans="1:9" ht="15.75">
      <c r="A18" s="13" t="s">
        <v>51</v>
      </c>
      <c r="B18" s="22" t="s">
        <v>55</v>
      </c>
      <c r="C18" s="13" t="s">
        <v>6</v>
      </c>
      <c r="D18" s="14">
        <v>128.9</v>
      </c>
      <c r="E18" s="14">
        <v>152.11</v>
      </c>
      <c r="F18" s="14">
        <v>128.21</v>
      </c>
      <c r="G18" s="15">
        <f t="shared" si="0"/>
        <v>1.1800620636152057</v>
      </c>
      <c r="H18" s="15">
        <f t="shared" si="1"/>
        <v>0.9946470131885182</v>
      </c>
      <c r="I18" s="16" t="s">
        <v>78</v>
      </c>
    </row>
    <row r="19" spans="1:9" ht="15.75">
      <c r="A19" s="13" t="s">
        <v>52</v>
      </c>
      <c r="B19" s="13" t="s">
        <v>56</v>
      </c>
      <c r="C19" s="13" t="s">
        <v>6</v>
      </c>
      <c r="D19" s="14">
        <v>27.3</v>
      </c>
      <c r="E19" s="23">
        <v>30.43</v>
      </c>
      <c r="F19" s="23">
        <v>30.33</v>
      </c>
      <c r="G19" s="24">
        <f t="shared" si="0"/>
        <v>1.1146520146520147</v>
      </c>
      <c r="H19" s="24">
        <f t="shared" si="1"/>
        <v>1.1109890109890108</v>
      </c>
      <c r="I19" s="16" t="s">
        <v>79</v>
      </c>
    </row>
    <row r="20" spans="1:9" ht="31.5">
      <c r="A20" s="13" t="s">
        <v>54</v>
      </c>
      <c r="B20" s="22" t="s">
        <v>18</v>
      </c>
      <c r="C20" s="13" t="s">
        <v>16</v>
      </c>
      <c r="D20" s="14">
        <v>165</v>
      </c>
      <c r="E20" s="23">
        <v>190</v>
      </c>
      <c r="F20" s="23">
        <v>170</v>
      </c>
      <c r="G20" s="24">
        <f t="shared" si="0"/>
        <v>1.1515151515151516</v>
      </c>
      <c r="H20" s="24">
        <f t="shared" si="1"/>
        <v>1.0303030303030303</v>
      </c>
      <c r="I20" s="16" t="s">
        <v>80</v>
      </c>
    </row>
    <row r="21" spans="1:9" ht="15.75">
      <c r="A21" s="34"/>
      <c r="B21" s="34"/>
      <c r="C21" s="34"/>
      <c r="D21" s="35"/>
      <c r="E21" s="36"/>
      <c r="F21" s="36"/>
      <c r="G21" s="37"/>
      <c r="H21" s="37"/>
      <c r="I21" s="38"/>
    </row>
  </sheetData>
  <sheetProtection/>
  <mergeCells count="8">
    <mergeCell ref="H3:H4"/>
    <mergeCell ref="I3:I4"/>
    <mergeCell ref="A3:A4"/>
    <mergeCell ref="B3:B4"/>
    <mergeCell ref="C3:C4"/>
    <mergeCell ref="D3:D4"/>
    <mergeCell ref="E3:F3"/>
    <mergeCell ref="G3:G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22">
      <selection activeCell="A22" sqref="A22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6.8515625" style="0" customWidth="1"/>
    <col min="6" max="6" width="9.57421875" style="0" customWidth="1"/>
    <col min="9" max="9" width="9.57421875" style="0" customWidth="1"/>
    <col min="10" max="10" width="10.7109375" style="0" customWidth="1"/>
  </cols>
  <sheetData>
    <row r="1" ht="18">
      <c r="A1" s="25" t="s">
        <v>57</v>
      </c>
    </row>
    <row r="2" ht="18">
      <c r="A2" s="25"/>
    </row>
    <row r="3" spans="1:10" ht="19.5" customHeight="1">
      <c r="A3" s="112"/>
      <c r="B3" s="113" t="s">
        <v>2</v>
      </c>
      <c r="C3" s="115" t="s">
        <v>3</v>
      </c>
      <c r="D3" s="126" t="s">
        <v>86</v>
      </c>
      <c r="E3" s="126"/>
      <c r="F3" s="126" t="s">
        <v>61</v>
      </c>
      <c r="G3" s="126" t="s">
        <v>62</v>
      </c>
      <c r="H3" s="117" t="s">
        <v>60</v>
      </c>
      <c r="I3" s="118"/>
      <c r="J3" s="119"/>
    </row>
    <row r="4" spans="1:10" ht="35.25" customHeight="1">
      <c r="A4" s="112"/>
      <c r="B4" s="114"/>
      <c r="C4" s="116"/>
      <c r="D4" s="45" t="s">
        <v>63</v>
      </c>
      <c r="E4" s="45" t="s">
        <v>64</v>
      </c>
      <c r="F4" s="126"/>
      <c r="G4" s="126"/>
      <c r="H4" s="45" t="s">
        <v>83</v>
      </c>
      <c r="I4" s="45" t="s">
        <v>84</v>
      </c>
      <c r="J4" s="46" t="s">
        <v>85</v>
      </c>
    </row>
    <row r="5" spans="1:10" ht="15" customHeight="1">
      <c r="A5" s="8"/>
      <c r="B5" s="8"/>
      <c r="C5" s="8"/>
      <c r="D5" s="27"/>
      <c r="E5" s="27"/>
      <c r="F5" s="27"/>
      <c r="G5" s="27"/>
      <c r="H5" s="42"/>
      <c r="I5" s="27"/>
      <c r="J5" s="43"/>
    </row>
    <row r="6" spans="1:10" ht="12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</row>
    <row r="7" spans="1:10" ht="12.75">
      <c r="A7" s="28"/>
      <c r="B7" s="120" t="s">
        <v>58</v>
      </c>
      <c r="C7" s="121"/>
      <c r="D7" s="121"/>
      <c r="E7" s="121"/>
      <c r="F7" s="121"/>
      <c r="G7" s="121"/>
      <c r="H7" s="121"/>
      <c r="I7" s="121"/>
      <c r="J7" s="122"/>
    </row>
    <row r="8" spans="1:10" ht="12.75">
      <c r="A8" s="44">
        <v>1</v>
      </c>
      <c r="B8" s="26" t="s">
        <v>65</v>
      </c>
      <c r="C8" s="26" t="s">
        <v>66</v>
      </c>
      <c r="D8" s="29">
        <v>420.56</v>
      </c>
      <c r="E8" s="29">
        <f>D8*1.18</f>
        <v>496.26079999999996</v>
      </c>
      <c r="F8" s="29">
        <v>446.63</v>
      </c>
      <c r="G8" s="40">
        <f>F8/E8</f>
        <v>0.8999904888719803</v>
      </c>
      <c r="H8" s="30"/>
      <c r="I8" s="30"/>
      <c r="J8" s="30"/>
    </row>
    <row r="9" spans="1:10" ht="12.75">
      <c r="A9" s="44">
        <v>2</v>
      </c>
      <c r="B9" s="26" t="s">
        <v>82</v>
      </c>
      <c r="C9" s="26" t="s">
        <v>67</v>
      </c>
      <c r="D9" s="29">
        <v>7.88</v>
      </c>
      <c r="E9" s="29">
        <f>D9*1.18</f>
        <v>9.298399999999999</v>
      </c>
      <c r="F9" s="29">
        <v>8.37</v>
      </c>
      <c r="G9" s="40">
        <f>F9/E9</f>
        <v>0.900154865353179</v>
      </c>
      <c r="H9" s="30"/>
      <c r="I9" s="30"/>
      <c r="J9" s="30"/>
    </row>
    <row r="10" spans="1:10" ht="12.75">
      <c r="A10" s="44">
        <v>3</v>
      </c>
      <c r="B10" s="26" t="s">
        <v>68</v>
      </c>
      <c r="C10" s="26" t="s">
        <v>67</v>
      </c>
      <c r="D10" s="29">
        <v>5.98</v>
      </c>
      <c r="E10" s="29">
        <f>D10*1.18</f>
        <v>7.0564</v>
      </c>
      <c r="F10" s="29">
        <v>6.35</v>
      </c>
      <c r="G10" s="40">
        <f>F10/E10</f>
        <v>0.8998922963550818</v>
      </c>
      <c r="H10" s="30"/>
      <c r="I10" s="30"/>
      <c r="J10" s="30"/>
    </row>
    <row r="11" spans="1:10" ht="12.75">
      <c r="A11" s="44">
        <v>4</v>
      </c>
      <c r="B11" s="26" t="s">
        <v>69</v>
      </c>
      <c r="C11" s="26" t="s">
        <v>67</v>
      </c>
      <c r="D11" s="29">
        <v>16.76</v>
      </c>
      <c r="E11" s="29">
        <f>D11*1.18</f>
        <v>19.7768</v>
      </c>
      <c r="F11" s="29">
        <v>17.8</v>
      </c>
      <c r="G11" s="40">
        <f>F11/E11</f>
        <v>0.9000444965818535</v>
      </c>
      <c r="H11" s="30"/>
      <c r="I11" s="30"/>
      <c r="J11" s="30"/>
    </row>
    <row r="12" spans="1:10" ht="12.75">
      <c r="A12" s="44"/>
      <c r="B12" s="123" t="s">
        <v>59</v>
      </c>
      <c r="C12" s="124"/>
      <c r="D12" s="124"/>
      <c r="E12" s="124"/>
      <c r="F12" s="124"/>
      <c r="G12" s="124"/>
      <c r="H12" s="124"/>
      <c r="I12" s="124"/>
      <c r="J12" s="125"/>
    </row>
    <row r="13" spans="1:10" ht="12.75">
      <c r="A13" s="44">
        <v>1</v>
      </c>
      <c r="B13" s="26" t="s">
        <v>65</v>
      </c>
      <c r="C13" s="26" t="s">
        <v>66</v>
      </c>
      <c r="D13" s="29">
        <v>463.68</v>
      </c>
      <c r="E13" s="29">
        <f>D13*1.18</f>
        <v>547.1424</v>
      </c>
      <c r="F13" s="29">
        <v>520.02</v>
      </c>
      <c r="G13" s="41">
        <f>F13/E13</f>
        <v>0.950428992525529</v>
      </c>
      <c r="H13" s="30">
        <f>D13/D8</f>
        <v>1.1025299600532623</v>
      </c>
      <c r="I13" s="47">
        <f>F13/F8</f>
        <v>1.164319459060072</v>
      </c>
      <c r="J13" s="30">
        <f>E13/F8</f>
        <v>1.2250462351387053</v>
      </c>
    </row>
    <row r="14" spans="1:10" ht="12.75">
      <c r="A14" s="44">
        <v>2</v>
      </c>
      <c r="B14" s="26" t="s">
        <v>82</v>
      </c>
      <c r="C14" s="26" t="s">
        <v>67</v>
      </c>
      <c r="D14" s="29">
        <v>8.99</v>
      </c>
      <c r="E14" s="29">
        <f>D14*1.18</f>
        <v>10.6082</v>
      </c>
      <c r="F14" s="29">
        <v>9.74</v>
      </c>
      <c r="G14" s="41">
        <f>F14/E14</f>
        <v>0.9181576516279859</v>
      </c>
      <c r="H14" s="30">
        <f>D14/D9</f>
        <v>1.1408629441624365</v>
      </c>
      <c r="I14" s="30">
        <f>F14/F9</f>
        <v>1.1636798088410993</v>
      </c>
      <c r="J14" s="30">
        <f>E14/F9</f>
        <v>1.2674074074074075</v>
      </c>
    </row>
    <row r="15" spans="1:10" ht="12.75">
      <c r="A15" s="44">
        <v>3</v>
      </c>
      <c r="B15" s="26" t="s">
        <v>68</v>
      </c>
      <c r="C15" s="26" t="s">
        <v>67</v>
      </c>
      <c r="D15" s="29">
        <v>6.79</v>
      </c>
      <c r="E15" s="29">
        <f>D15*1.18</f>
        <v>8.0122</v>
      </c>
      <c r="F15" s="29">
        <v>7.39</v>
      </c>
      <c r="G15" s="41">
        <f>F15/E15</f>
        <v>0.9223434262749307</v>
      </c>
      <c r="H15" s="30">
        <f>D15/D10</f>
        <v>1.1354515050167224</v>
      </c>
      <c r="I15" s="30">
        <f>F15/F10</f>
        <v>1.1637795275590552</v>
      </c>
      <c r="J15" s="30">
        <f>E15/F10</f>
        <v>1.2617637795275591</v>
      </c>
    </row>
    <row r="16" spans="1:10" ht="12.75">
      <c r="A16" s="44">
        <v>4</v>
      </c>
      <c r="B16" s="26" t="s">
        <v>69</v>
      </c>
      <c r="C16" s="26" t="s">
        <v>67</v>
      </c>
      <c r="D16" s="29">
        <v>19.82</v>
      </c>
      <c r="E16" s="29">
        <f>D16*1.18</f>
        <v>23.3876</v>
      </c>
      <c r="F16" s="29">
        <v>20.72</v>
      </c>
      <c r="G16" s="41">
        <f>F16/E16</f>
        <v>0.8859395577143443</v>
      </c>
      <c r="H16" s="30">
        <f>D16/D11</f>
        <v>1.1825775656324582</v>
      </c>
      <c r="I16" s="30">
        <f>F16/F11</f>
        <v>1.1640449438202245</v>
      </c>
      <c r="J16" s="30">
        <f>E16/F11</f>
        <v>1.3139101123595505</v>
      </c>
    </row>
    <row r="17" spans="1:10" ht="12.75">
      <c r="A17" s="44"/>
      <c r="B17" s="123" t="s">
        <v>87</v>
      </c>
      <c r="C17" s="124"/>
      <c r="D17" s="124"/>
      <c r="E17" s="124"/>
      <c r="F17" s="124"/>
      <c r="G17" s="124"/>
      <c r="H17" s="124"/>
      <c r="I17" s="124"/>
      <c r="J17" s="125"/>
    </row>
    <row r="18" spans="1:10" ht="12.75">
      <c r="A18" s="44">
        <v>1</v>
      </c>
      <c r="B18" s="26" t="s">
        <v>65</v>
      </c>
      <c r="C18" s="26" t="s">
        <v>66</v>
      </c>
      <c r="D18" s="29">
        <v>509.93</v>
      </c>
      <c r="E18" s="29">
        <f>D18*1.18</f>
        <v>601.7174</v>
      </c>
      <c r="F18" s="29">
        <f>F13*1.15</f>
        <v>598.0229999999999</v>
      </c>
      <c r="G18" s="41">
        <f>F18/E18</f>
        <v>0.9938602407043571</v>
      </c>
      <c r="H18" s="30">
        <f>D18/D13</f>
        <v>1.099745514147688</v>
      </c>
      <c r="I18" s="47">
        <f>F18/F13</f>
        <v>1.15</v>
      </c>
      <c r="J18" s="30">
        <f>E18/F13</f>
        <v>1.157104342140687</v>
      </c>
    </row>
    <row r="19" spans="1:10" ht="12.75">
      <c r="A19" s="44">
        <v>2</v>
      </c>
      <c r="B19" s="26" t="s">
        <v>82</v>
      </c>
      <c r="C19" s="26" t="s">
        <v>67</v>
      </c>
      <c r="D19" s="29">
        <v>10.02</v>
      </c>
      <c r="E19" s="29">
        <f>D19*1.18</f>
        <v>11.823599999999999</v>
      </c>
      <c r="F19" s="29">
        <f>F14*1.15</f>
        <v>11.200999999999999</v>
      </c>
      <c r="G19" s="41">
        <f>F19/E19</f>
        <v>0.9473426029297337</v>
      </c>
      <c r="H19" s="30">
        <f>D19/D14</f>
        <v>1.114571746384872</v>
      </c>
      <c r="I19" s="30">
        <f>F19/F14</f>
        <v>1.15</v>
      </c>
      <c r="J19" s="30">
        <f>E19/F14</f>
        <v>1.2139219712525666</v>
      </c>
    </row>
    <row r="20" spans="1:10" ht="12.75">
      <c r="A20" s="44">
        <v>3</v>
      </c>
      <c r="B20" s="26" t="s">
        <v>68</v>
      </c>
      <c r="C20" s="26" t="s">
        <v>67</v>
      </c>
      <c r="D20" s="29">
        <v>7.54</v>
      </c>
      <c r="E20" s="29">
        <f>D20*1.18</f>
        <v>8.8972</v>
      </c>
      <c r="F20" s="29">
        <f>F15*1.15</f>
        <v>8.498499999999998</v>
      </c>
      <c r="G20" s="41">
        <f>F20/E20</f>
        <v>0.9551881490806094</v>
      </c>
      <c r="H20" s="30">
        <f>D20/D15</f>
        <v>1.1104565537555229</v>
      </c>
      <c r="I20" s="30">
        <f>F20/F15</f>
        <v>1.15</v>
      </c>
      <c r="J20" s="30">
        <f>E20/F15</f>
        <v>1.2039512855209744</v>
      </c>
    </row>
    <row r="21" spans="1:10" ht="12.75">
      <c r="A21" s="44">
        <v>4</v>
      </c>
      <c r="B21" s="26" t="s">
        <v>69</v>
      </c>
      <c r="C21" s="26" t="s">
        <v>67</v>
      </c>
      <c r="D21" s="29">
        <v>22.77</v>
      </c>
      <c r="E21" s="29">
        <f>D21*1.18</f>
        <v>26.868599999999997</v>
      </c>
      <c r="F21" s="29">
        <f>F16*1.15</f>
        <v>23.827999999999996</v>
      </c>
      <c r="G21" s="41">
        <f>F21/E21</f>
        <v>0.88683444615648</v>
      </c>
      <c r="H21" s="30">
        <f>D21/D16</f>
        <v>1.1488395560040363</v>
      </c>
      <c r="I21" s="30">
        <f>F21/F16</f>
        <v>1.15</v>
      </c>
      <c r="J21" s="30">
        <f>E21/F16</f>
        <v>1.2967471042471042</v>
      </c>
    </row>
    <row r="22" spans="1:10" ht="12.75">
      <c r="A22" s="44"/>
      <c r="B22" s="123" t="s">
        <v>88</v>
      </c>
      <c r="C22" s="124"/>
      <c r="D22" s="124"/>
      <c r="E22" s="124"/>
      <c r="F22" s="124"/>
      <c r="G22" s="124"/>
      <c r="H22" s="124"/>
      <c r="I22" s="124"/>
      <c r="J22" s="125"/>
    </row>
    <row r="23" spans="1:10" ht="12.75">
      <c r="A23" s="44">
        <v>1</v>
      </c>
      <c r="B23" s="26" t="s">
        <v>65</v>
      </c>
      <c r="C23" s="26" t="s">
        <v>66</v>
      </c>
      <c r="D23" s="29">
        <v>583.78</v>
      </c>
      <c r="E23" s="29">
        <f>D23*1.18</f>
        <v>688.8603999999999</v>
      </c>
      <c r="F23" s="29">
        <v>688.86</v>
      </c>
      <c r="G23" s="41">
        <f>F23/E23</f>
        <v>0.9999994193308254</v>
      </c>
      <c r="H23" s="30">
        <f>D23/D18</f>
        <v>1.144823799345008</v>
      </c>
      <c r="I23" s="30">
        <f>F23/F18</f>
        <v>1.151895495658194</v>
      </c>
      <c r="J23" s="30">
        <f>E23/F18</f>
        <v>1.151896164528789</v>
      </c>
    </row>
    <row r="24" spans="1:10" ht="12.75">
      <c r="A24" s="44">
        <v>2</v>
      </c>
      <c r="B24" s="26" t="s">
        <v>82</v>
      </c>
      <c r="C24" s="26" t="s">
        <v>67</v>
      </c>
      <c r="D24" s="29">
        <v>11.74</v>
      </c>
      <c r="E24" s="29">
        <f>D24*1.18</f>
        <v>13.8532</v>
      </c>
      <c r="F24" s="29">
        <f>F19*1.2</f>
        <v>13.441199999999998</v>
      </c>
      <c r="G24" s="41">
        <f>F24/E24</f>
        <v>0.9702595790142349</v>
      </c>
      <c r="H24" s="30">
        <f>D24/D19</f>
        <v>1.1716566866267466</v>
      </c>
      <c r="I24" s="47">
        <f>F24/F19</f>
        <v>1.2</v>
      </c>
      <c r="J24" s="30">
        <f>E24/F19</f>
        <v>1.2367824301401662</v>
      </c>
    </row>
    <row r="25" spans="1:10" ht="12.75">
      <c r="A25" s="44">
        <v>3</v>
      </c>
      <c r="B25" s="26" t="s">
        <v>68</v>
      </c>
      <c r="C25" s="26" t="s">
        <v>67</v>
      </c>
      <c r="D25" s="29">
        <v>9.76</v>
      </c>
      <c r="E25" s="29">
        <f>D25*1.18</f>
        <v>11.5168</v>
      </c>
      <c r="F25" s="29">
        <f>F20*1.2</f>
        <v>10.198199999999998</v>
      </c>
      <c r="G25" s="41">
        <f>F25/E25</f>
        <v>0.8855063906640732</v>
      </c>
      <c r="H25" s="30">
        <f>D25/D20</f>
        <v>1.2944297082228116</v>
      </c>
      <c r="I25" s="30">
        <f>F25/F20</f>
        <v>1.2</v>
      </c>
      <c r="J25" s="30">
        <f>E25/F20</f>
        <v>1.3551567923751253</v>
      </c>
    </row>
    <row r="26" spans="1:10" ht="12.75">
      <c r="A26" s="44">
        <v>4</v>
      </c>
      <c r="B26" s="26" t="s">
        <v>69</v>
      </c>
      <c r="C26" s="26" t="s">
        <v>67</v>
      </c>
      <c r="D26" s="29">
        <v>27.3</v>
      </c>
      <c r="E26" s="29">
        <f>D26*1.18</f>
        <v>32.214</v>
      </c>
      <c r="F26" s="29">
        <f>F21*1.2</f>
        <v>28.593599999999995</v>
      </c>
      <c r="G26" s="41">
        <f>F26/E26</f>
        <v>0.8876140808344197</v>
      </c>
      <c r="H26" s="30">
        <f>D26/D21</f>
        <v>1.1989459815546772</v>
      </c>
      <c r="I26" s="30">
        <f>F26/F21</f>
        <v>1.2</v>
      </c>
      <c r="J26" s="30">
        <f>E26/F21</f>
        <v>1.3519388954171565</v>
      </c>
    </row>
    <row r="27" spans="1:10" ht="12.75">
      <c r="A27" s="44"/>
      <c r="B27" s="123" t="s">
        <v>89</v>
      </c>
      <c r="C27" s="124"/>
      <c r="D27" s="124"/>
      <c r="E27" s="124"/>
      <c r="F27" s="124"/>
      <c r="G27" s="124"/>
      <c r="H27" s="124"/>
      <c r="I27" s="124"/>
      <c r="J27" s="125"/>
    </row>
    <row r="28" spans="1:10" ht="12.75">
      <c r="A28" s="44">
        <v>1</v>
      </c>
      <c r="B28" s="26" t="s">
        <v>65</v>
      </c>
      <c r="C28" s="26" t="s">
        <v>66</v>
      </c>
      <c r="D28" s="29">
        <v>627.92</v>
      </c>
      <c r="E28" s="29">
        <f>D28*1.18</f>
        <v>740.9455999999999</v>
      </c>
      <c r="F28" s="29">
        <v>740.95</v>
      </c>
      <c r="G28" s="41">
        <f>F28/E28</f>
        <v>1.000005938357688</v>
      </c>
      <c r="H28" s="30">
        <f>D28/D23</f>
        <v>1.0756106752543766</v>
      </c>
      <c r="I28" s="30">
        <f>F28/F23</f>
        <v>1.075617687193334</v>
      </c>
      <c r="J28" s="30">
        <f>E28/F23</f>
        <v>1.0756112998287024</v>
      </c>
    </row>
    <row r="29" spans="1:10" ht="12.75">
      <c r="A29" s="44">
        <v>2</v>
      </c>
      <c r="B29" s="26" t="s">
        <v>82</v>
      </c>
      <c r="C29" s="26" t="s">
        <v>67</v>
      </c>
      <c r="D29" s="29">
        <v>13</v>
      </c>
      <c r="E29" s="29">
        <f>D29*1.18</f>
        <v>15.34</v>
      </c>
      <c r="F29" s="29">
        <v>15.34</v>
      </c>
      <c r="G29" s="41">
        <f>F29/E29</f>
        <v>1</v>
      </c>
      <c r="H29" s="30">
        <f>D29/D24</f>
        <v>1.1073253833049403</v>
      </c>
      <c r="I29" s="48">
        <f>F29/F24</f>
        <v>1.1412671487664794</v>
      </c>
      <c r="J29" s="30">
        <f>E29/F24</f>
        <v>1.1412671487664794</v>
      </c>
    </row>
    <row r="30" spans="1:10" ht="12.75">
      <c r="A30" s="44">
        <v>3</v>
      </c>
      <c r="B30" s="26" t="s">
        <v>68</v>
      </c>
      <c r="C30" s="26" t="s">
        <v>67</v>
      </c>
      <c r="D30" s="29">
        <v>10.83</v>
      </c>
      <c r="E30" s="29">
        <f>D30*1.18</f>
        <v>12.779399999999999</v>
      </c>
      <c r="F30" s="29">
        <f>F25*1.15</f>
        <v>11.727929999999997</v>
      </c>
      <c r="G30" s="41">
        <f>F30/E30</f>
        <v>0.9177214892717966</v>
      </c>
      <c r="H30" s="30">
        <f>D30/D25</f>
        <v>1.1096311475409837</v>
      </c>
      <c r="I30" s="47">
        <f>F30/F25</f>
        <v>1.15</v>
      </c>
      <c r="J30" s="30">
        <f>E30/F25</f>
        <v>1.2531034888509738</v>
      </c>
    </row>
    <row r="31" spans="1:10" ht="12.75">
      <c r="A31" s="44">
        <v>4</v>
      </c>
      <c r="B31" s="26" t="s">
        <v>69</v>
      </c>
      <c r="C31" s="26" t="s">
        <v>67</v>
      </c>
      <c r="D31" s="29">
        <v>30.33</v>
      </c>
      <c r="E31" s="29">
        <f>D31*1.18</f>
        <v>35.78939999999999</v>
      </c>
      <c r="F31" s="29">
        <f>F26*1.15</f>
        <v>32.882639999999995</v>
      </c>
      <c r="G31" s="41">
        <f>F31/E31</f>
        <v>0.9187815386678737</v>
      </c>
      <c r="H31" s="30">
        <f>D31/D26</f>
        <v>1.1109890109890108</v>
      </c>
      <c r="I31" s="30">
        <f>F31/F26</f>
        <v>1.1500000000000001</v>
      </c>
      <c r="J31" s="30">
        <f>E31/F26</f>
        <v>1.2516577136142353</v>
      </c>
    </row>
    <row r="32" spans="1:10" ht="12.7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60" customHeight="1">
      <c r="A33" s="109" t="s">
        <v>90</v>
      </c>
      <c r="B33" s="110"/>
      <c r="C33" s="110"/>
      <c r="D33" s="110"/>
      <c r="E33" s="110"/>
      <c r="F33" s="110"/>
      <c r="G33" s="110"/>
      <c r="H33" s="110"/>
      <c r="I33" s="110"/>
      <c r="J33" s="111"/>
    </row>
  </sheetData>
  <sheetProtection/>
  <mergeCells count="13">
    <mergeCell ref="B17:J17"/>
    <mergeCell ref="B22:J22"/>
    <mergeCell ref="B27:J27"/>
    <mergeCell ref="A33:J33"/>
    <mergeCell ref="A3:A4"/>
    <mergeCell ref="B3:B4"/>
    <mergeCell ref="C3:C4"/>
    <mergeCell ref="H3:J3"/>
    <mergeCell ref="B7:J7"/>
    <mergeCell ref="B12:J12"/>
    <mergeCell ref="D3:E3"/>
    <mergeCell ref="F3:F4"/>
    <mergeCell ref="G3:G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14.28125" style="0" customWidth="1"/>
    <col min="4" max="4" width="18.421875" style="0" customWidth="1"/>
    <col min="5" max="5" width="13.140625" style="0" customWidth="1"/>
    <col min="6" max="6" width="11.421875" style="0" customWidth="1"/>
    <col min="7" max="7" width="12.00390625" style="0" customWidth="1"/>
    <col min="8" max="8" width="14.28125" style="0" customWidth="1"/>
    <col min="9" max="9" width="12.8515625" style="0" customWidth="1"/>
  </cols>
  <sheetData>
    <row r="1" spans="1:9" ht="15.75">
      <c r="A1" s="127" t="s">
        <v>109</v>
      </c>
      <c r="B1" s="127"/>
      <c r="C1" s="127"/>
      <c r="D1" s="127"/>
      <c r="E1" s="127"/>
      <c r="F1" s="127"/>
      <c r="G1" s="127"/>
      <c r="H1" s="127"/>
      <c r="I1" s="127"/>
    </row>
    <row r="3" spans="1:14" ht="15.75">
      <c r="A3" s="128" t="s">
        <v>102</v>
      </c>
      <c r="B3" s="128" t="s">
        <v>103</v>
      </c>
      <c r="C3" s="128" t="s">
        <v>104</v>
      </c>
      <c r="D3" s="130" t="s">
        <v>101</v>
      </c>
      <c r="E3" s="132" t="s">
        <v>98</v>
      </c>
      <c r="F3" s="132"/>
      <c r="G3" s="132" t="s">
        <v>97</v>
      </c>
      <c r="H3" s="132"/>
      <c r="I3" s="130" t="s">
        <v>99</v>
      </c>
      <c r="J3" s="51"/>
      <c r="K3" s="51"/>
      <c r="L3" s="51"/>
      <c r="M3" s="51"/>
      <c r="N3" s="50"/>
    </row>
    <row r="4" spans="1:14" ht="15.75">
      <c r="A4" s="129"/>
      <c r="B4" s="129"/>
      <c r="C4" s="129"/>
      <c r="D4" s="133"/>
      <c r="E4" s="7">
        <v>2010</v>
      </c>
      <c r="F4" s="7">
        <v>2011</v>
      </c>
      <c r="G4" s="7">
        <v>2010</v>
      </c>
      <c r="H4" s="7">
        <v>2011</v>
      </c>
      <c r="I4" s="131"/>
      <c r="J4" s="51"/>
      <c r="K4" s="51"/>
      <c r="L4" s="51"/>
      <c r="M4" s="51"/>
      <c r="N4" s="50"/>
    </row>
    <row r="5" spans="1:14" ht="15.75">
      <c r="A5" s="6">
        <v>1</v>
      </c>
      <c r="B5" s="2" t="s">
        <v>92</v>
      </c>
      <c r="C5" s="2" t="s">
        <v>105</v>
      </c>
      <c r="D5" s="54">
        <v>58051.3</v>
      </c>
      <c r="E5" s="6">
        <v>1.125</v>
      </c>
      <c r="F5" s="6">
        <v>1.327</v>
      </c>
      <c r="G5" s="54">
        <f aca="true" t="shared" si="0" ref="G5:G10">E5*D5</f>
        <v>65307.7125</v>
      </c>
      <c r="H5" s="54">
        <f aca="true" t="shared" si="1" ref="H5:H10">F5*D5</f>
        <v>77034.0751</v>
      </c>
      <c r="I5" s="55">
        <f>H5/G5</f>
        <v>1.1795555555555555</v>
      </c>
      <c r="J5" s="1"/>
      <c r="K5" s="1"/>
      <c r="L5" s="1"/>
      <c r="M5" s="1"/>
      <c r="N5" s="50"/>
    </row>
    <row r="6" spans="1:14" ht="15.75">
      <c r="A6" s="6">
        <v>2</v>
      </c>
      <c r="B6" s="52" t="s">
        <v>93</v>
      </c>
      <c r="C6" s="52" t="s">
        <v>106</v>
      </c>
      <c r="D6" s="54">
        <v>626.8</v>
      </c>
      <c r="E6" s="49">
        <v>27.36</v>
      </c>
      <c r="F6" s="49">
        <v>29.95</v>
      </c>
      <c r="G6" s="54">
        <f t="shared" si="0"/>
        <v>17149.248</v>
      </c>
      <c r="H6" s="54">
        <f t="shared" si="1"/>
        <v>18772.66</v>
      </c>
      <c r="I6" s="55">
        <f aca="true" t="shared" si="2" ref="I6:I12">H6/G6</f>
        <v>1.0946637426900585</v>
      </c>
      <c r="J6" s="1"/>
      <c r="K6" s="1"/>
      <c r="L6" s="1"/>
      <c r="M6" s="1"/>
      <c r="N6" s="50"/>
    </row>
    <row r="7" spans="1:14" ht="15.75">
      <c r="A7" s="6">
        <v>3</v>
      </c>
      <c r="B7" s="53" t="s">
        <v>94</v>
      </c>
      <c r="C7" s="53" t="s">
        <v>107</v>
      </c>
      <c r="D7" s="54">
        <v>509.282</v>
      </c>
      <c r="E7" s="7">
        <v>740.95</v>
      </c>
      <c r="F7" s="5">
        <v>845.25</v>
      </c>
      <c r="G7" s="54">
        <f t="shared" si="0"/>
        <v>377352.4979</v>
      </c>
      <c r="H7" s="54">
        <f t="shared" si="1"/>
        <v>430470.6105</v>
      </c>
      <c r="I7" s="55">
        <f t="shared" si="2"/>
        <v>1.1407652338214453</v>
      </c>
      <c r="J7" s="1"/>
      <c r="K7" s="1"/>
      <c r="L7" s="1"/>
      <c r="M7" s="1"/>
      <c r="N7" s="50"/>
    </row>
    <row r="8" spans="1:14" ht="31.5">
      <c r="A8" s="6">
        <v>4</v>
      </c>
      <c r="B8" s="53" t="s">
        <v>56</v>
      </c>
      <c r="C8" s="53" t="s">
        <v>108</v>
      </c>
      <c r="D8" s="54">
        <v>1791.6</v>
      </c>
      <c r="E8" s="4">
        <v>35.79</v>
      </c>
      <c r="F8" s="4">
        <v>37.54</v>
      </c>
      <c r="G8" s="54">
        <f t="shared" si="0"/>
        <v>64121.363999999994</v>
      </c>
      <c r="H8" s="54">
        <f t="shared" si="1"/>
        <v>67256.66399999999</v>
      </c>
      <c r="I8" s="55">
        <f t="shared" si="2"/>
        <v>1.0488963397597093</v>
      </c>
      <c r="J8" s="1"/>
      <c r="K8" s="1"/>
      <c r="L8" s="1"/>
      <c r="M8" s="1"/>
      <c r="N8" s="50"/>
    </row>
    <row r="9" spans="1:14" ht="15.75">
      <c r="A9" s="6">
        <v>5</v>
      </c>
      <c r="B9" s="2" t="s">
        <v>95</v>
      </c>
      <c r="C9" s="53" t="s">
        <v>108</v>
      </c>
      <c r="D9" s="54">
        <v>3754.1</v>
      </c>
      <c r="E9" s="3">
        <v>15.34</v>
      </c>
      <c r="F9" s="3">
        <v>18.38</v>
      </c>
      <c r="G9" s="54">
        <f t="shared" si="0"/>
        <v>57587.894</v>
      </c>
      <c r="H9" s="54">
        <f t="shared" si="1"/>
        <v>69000.358</v>
      </c>
      <c r="I9" s="55">
        <f t="shared" si="2"/>
        <v>1.1981747066492827</v>
      </c>
      <c r="J9" s="1"/>
      <c r="K9" s="1"/>
      <c r="L9" s="1"/>
      <c r="M9" s="1"/>
      <c r="N9" s="50"/>
    </row>
    <row r="10" spans="1:14" ht="15.75">
      <c r="A10" s="6">
        <v>6</v>
      </c>
      <c r="B10" s="2" t="s">
        <v>96</v>
      </c>
      <c r="C10" s="53" t="s">
        <v>108</v>
      </c>
      <c r="D10" s="54">
        <f>D8+D9</f>
        <v>5545.7</v>
      </c>
      <c r="E10" s="3">
        <v>12.78</v>
      </c>
      <c r="F10" s="3">
        <v>15.15</v>
      </c>
      <c r="G10" s="54">
        <f t="shared" si="0"/>
        <v>70874.04599999999</v>
      </c>
      <c r="H10" s="54">
        <f t="shared" si="1"/>
        <v>84017.355</v>
      </c>
      <c r="I10" s="55">
        <f t="shared" si="2"/>
        <v>1.1854460093896715</v>
      </c>
      <c r="J10" s="1"/>
      <c r="K10" s="1"/>
      <c r="L10" s="1"/>
      <c r="M10" s="1"/>
      <c r="N10" s="50"/>
    </row>
    <row r="11" spans="1:14" ht="15.75">
      <c r="A11" s="6"/>
      <c r="B11" s="22"/>
      <c r="C11" s="22"/>
      <c r="D11" s="6"/>
      <c r="E11" s="6"/>
      <c r="F11" s="6"/>
      <c r="G11" s="6"/>
      <c r="H11" s="6"/>
      <c r="I11" s="6"/>
      <c r="J11" s="1"/>
      <c r="K11" s="1"/>
      <c r="L11" s="1"/>
      <c r="M11" s="1"/>
      <c r="N11" s="50"/>
    </row>
    <row r="12" spans="1:14" ht="31.5">
      <c r="A12" s="6"/>
      <c r="B12" s="22" t="s">
        <v>100</v>
      </c>
      <c r="C12" s="22"/>
      <c r="D12" s="6"/>
      <c r="E12" s="6"/>
      <c r="F12" s="6"/>
      <c r="G12" s="54">
        <f>SUM(G4:G11)</f>
        <v>654402.7623999999</v>
      </c>
      <c r="H12" s="54">
        <f>SUM(H4:H11)</f>
        <v>748562.7226</v>
      </c>
      <c r="I12" s="55">
        <f t="shared" si="2"/>
        <v>1.1438868623577805</v>
      </c>
      <c r="J12" s="1"/>
      <c r="K12" s="1"/>
      <c r="L12" s="1"/>
      <c r="M12" s="1"/>
      <c r="N12" s="50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0"/>
    </row>
    <row r="14" spans="1:14" ht="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</sheetData>
  <sheetProtection/>
  <mergeCells count="8">
    <mergeCell ref="A1:I1"/>
    <mergeCell ref="B3:B4"/>
    <mergeCell ref="A3:A4"/>
    <mergeCell ref="I3:I4"/>
    <mergeCell ref="E3:F3"/>
    <mergeCell ref="G3:H3"/>
    <mergeCell ref="D3:D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tabSelected="1" view="pageBreakPreview" zoomScale="110" zoomScaleNormal="120" zoomScaleSheetLayoutView="110" workbookViewId="0" topLeftCell="A100">
      <selection activeCell="A101" sqref="A101:I101"/>
    </sheetView>
  </sheetViews>
  <sheetFormatPr defaultColWidth="9.140625" defaultRowHeight="12.75"/>
  <cols>
    <col min="1" max="1" width="4.28125" style="60" customWidth="1"/>
    <col min="2" max="2" width="35.140625" style="60" customWidth="1"/>
    <col min="3" max="3" width="11.57421875" style="60" customWidth="1"/>
    <col min="4" max="8" width="14.28125" style="60" customWidth="1"/>
    <col min="9" max="9" width="29.140625" style="60" customWidth="1"/>
    <col min="10" max="16384" width="9.140625" style="60" customWidth="1"/>
  </cols>
  <sheetData>
    <row r="1" spans="1:9" ht="126.75" customHeight="1">
      <c r="A1" s="202" t="s">
        <v>168</v>
      </c>
      <c r="B1" s="202"/>
      <c r="C1" s="202"/>
      <c r="D1" s="202"/>
      <c r="E1" s="202"/>
      <c r="F1" s="202"/>
      <c r="G1" s="202"/>
      <c r="H1" s="202"/>
      <c r="I1" s="202"/>
    </row>
    <row r="2" spans="1:9" ht="62.25" customHeight="1">
      <c r="A2" s="203" t="s">
        <v>176</v>
      </c>
      <c r="B2" s="204"/>
      <c r="C2" s="204"/>
      <c r="D2" s="204"/>
      <c r="E2" s="204"/>
      <c r="F2" s="204"/>
      <c r="G2" s="204"/>
      <c r="H2" s="204"/>
      <c r="I2" s="205"/>
    </row>
    <row r="3" spans="1:9" s="61" customFormat="1" ht="45" customHeight="1">
      <c r="A3" s="75" t="s">
        <v>0</v>
      </c>
      <c r="B3" s="74" t="s">
        <v>223</v>
      </c>
      <c r="C3" s="75" t="s">
        <v>3</v>
      </c>
      <c r="D3" s="75" t="s">
        <v>151</v>
      </c>
      <c r="E3" s="75" t="s">
        <v>177</v>
      </c>
      <c r="F3" s="75" t="s">
        <v>131</v>
      </c>
      <c r="G3" s="75" t="s">
        <v>178</v>
      </c>
      <c r="H3" s="75" t="s">
        <v>131</v>
      </c>
      <c r="I3" s="74" t="s">
        <v>29</v>
      </c>
    </row>
    <row r="4" spans="1:9" ht="59.25" customHeight="1">
      <c r="A4" s="59" t="s">
        <v>5</v>
      </c>
      <c r="B4" s="80" t="s">
        <v>143</v>
      </c>
      <c r="C4" s="57" t="s">
        <v>6</v>
      </c>
      <c r="D4" s="4">
        <v>21.73</v>
      </c>
      <c r="E4" s="4">
        <v>21.73</v>
      </c>
      <c r="F4" s="62">
        <f>E4/D4</f>
        <v>1</v>
      </c>
      <c r="G4" s="4">
        <v>23.9</v>
      </c>
      <c r="H4" s="62">
        <f>G4/E4</f>
        <v>1.0998619420156466</v>
      </c>
      <c r="I4" s="63" t="s">
        <v>183</v>
      </c>
    </row>
    <row r="5" spans="1:9" ht="59.25" customHeight="1">
      <c r="A5" s="59" t="s">
        <v>7</v>
      </c>
      <c r="B5" s="80" t="s">
        <v>134</v>
      </c>
      <c r="C5" s="57" t="s">
        <v>6</v>
      </c>
      <c r="D5" s="4">
        <v>17.91</v>
      </c>
      <c r="E5" s="4">
        <v>17.91</v>
      </c>
      <c r="F5" s="62">
        <f>E5/D5</f>
        <v>1</v>
      </c>
      <c r="G5" s="4">
        <v>25.07</v>
      </c>
      <c r="H5" s="62">
        <f>G5/E5</f>
        <v>1.3997766610831937</v>
      </c>
      <c r="I5" s="63" t="s">
        <v>184</v>
      </c>
    </row>
    <row r="6" spans="1:9" ht="59.25" customHeight="1">
      <c r="A6" s="59" t="s">
        <v>8</v>
      </c>
      <c r="B6" s="80" t="s">
        <v>155</v>
      </c>
      <c r="C6" s="57" t="s">
        <v>6</v>
      </c>
      <c r="D6" s="4">
        <v>58.36</v>
      </c>
      <c r="E6" s="4">
        <v>58.36</v>
      </c>
      <c r="F6" s="62">
        <f>E6/D6</f>
        <v>1</v>
      </c>
      <c r="G6" s="4">
        <v>62.15</v>
      </c>
      <c r="H6" s="62">
        <f>G6/E6</f>
        <v>1.0649417409184372</v>
      </c>
      <c r="I6" s="63" t="s">
        <v>189</v>
      </c>
    </row>
    <row r="7" spans="1:9" ht="59.25" customHeight="1">
      <c r="A7" s="59" t="s">
        <v>9</v>
      </c>
      <c r="B7" s="80" t="s">
        <v>156</v>
      </c>
      <c r="C7" s="57" t="s">
        <v>6</v>
      </c>
      <c r="D7" s="4">
        <v>32.88</v>
      </c>
      <c r="E7" s="4">
        <v>32.88</v>
      </c>
      <c r="F7" s="62">
        <f>E7/D7</f>
        <v>1</v>
      </c>
      <c r="G7" s="4">
        <v>41.01</v>
      </c>
      <c r="H7" s="62">
        <f>G7/E7</f>
        <v>1.2472627737226276</v>
      </c>
      <c r="I7" s="63" t="s">
        <v>190</v>
      </c>
    </row>
    <row r="8" spans="1:9" ht="62.25" customHeight="1">
      <c r="A8" s="203" t="s">
        <v>179</v>
      </c>
      <c r="B8" s="204"/>
      <c r="C8" s="204"/>
      <c r="D8" s="204"/>
      <c r="E8" s="204"/>
      <c r="F8" s="204"/>
      <c r="G8" s="204"/>
      <c r="H8" s="204"/>
      <c r="I8" s="205"/>
    </row>
    <row r="9" spans="1:9" ht="62.25" customHeight="1">
      <c r="A9" s="75" t="s">
        <v>0</v>
      </c>
      <c r="B9" s="74" t="s">
        <v>223</v>
      </c>
      <c r="C9" s="75" t="s">
        <v>3</v>
      </c>
      <c r="D9" s="75" t="s">
        <v>151</v>
      </c>
      <c r="E9" s="75" t="s">
        <v>177</v>
      </c>
      <c r="F9" s="75" t="s">
        <v>131</v>
      </c>
      <c r="G9" s="75" t="s">
        <v>178</v>
      </c>
      <c r="H9" s="75" t="s">
        <v>131</v>
      </c>
      <c r="I9" s="74" t="s">
        <v>29</v>
      </c>
    </row>
    <row r="10" spans="1:9" ht="59.25" customHeight="1">
      <c r="A10" s="59" t="s">
        <v>5</v>
      </c>
      <c r="B10" s="80" t="s">
        <v>224</v>
      </c>
      <c r="C10" s="57" t="s">
        <v>17</v>
      </c>
      <c r="D10" s="4">
        <v>507.3</v>
      </c>
      <c r="E10" s="4">
        <v>488.02</v>
      </c>
      <c r="F10" s="62">
        <f aca="true" t="shared" si="0" ref="F10:F15">E10/D10</f>
        <v>0.9619948748275182</v>
      </c>
      <c r="G10" s="4">
        <v>509.24</v>
      </c>
      <c r="H10" s="62">
        <f aca="true" t="shared" si="1" ref="H10:H15">G10/D10</f>
        <v>1.0038241671594716</v>
      </c>
      <c r="I10" s="63" t="s">
        <v>188</v>
      </c>
    </row>
    <row r="11" spans="1:9" ht="59.25" customHeight="1">
      <c r="A11" s="59" t="s">
        <v>7</v>
      </c>
      <c r="B11" s="80" t="s">
        <v>157</v>
      </c>
      <c r="C11" s="57" t="s">
        <v>17</v>
      </c>
      <c r="D11" s="4">
        <v>950.03</v>
      </c>
      <c r="E11" s="4">
        <v>929.13</v>
      </c>
      <c r="F11" s="62">
        <f t="shared" si="0"/>
        <v>0.9780006947149038</v>
      </c>
      <c r="G11" s="4">
        <v>955.23</v>
      </c>
      <c r="H11" s="62">
        <f t="shared" si="1"/>
        <v>1.005473511362799</v>
      </c>
      <c r="I11" s="63" t="s">
        <v>186</v>
      </c>
    </row>
    <row r="12" spans="1:9" ht="59.25" customHeight="1">
      <c r="A12" s="59" t="s">
        <v>8</v>
      </c>
      <c r="B12" s="80" t="s">
        <v>144</v>
      </c>
      <c r="C12" s="57" t="s">
        <v>17</v>
      </c>
      <c r="D12" s="4">
        <v>958.88</v>
      </c>
      <c r="E12" s="4">
        <v>931.84</v>
      </c>
      <c r="F12" s="62">
        <f t="shared" si="0"/>
        <v>0.9718004338394794</v>
      </c>
      <c r="G12" s="4">
        <v>963.56</v>
      </c>
      <c r="H12" s="62">
        <f t="shared" si="1"/>
        <v>1.004880694143167</v>
      </c>
      <c r="I12" s="63" t="s">
        <v>180</v>
      </c>
    </row>
    <row r="13" spans="1:9" ht="59.25" customHeight="1">
      <c r="A13" s="59" t="s">
        <v>9</v>
      </c>
      <c r="B13" s="80" t="s">
        <v>225</v>
      </c>
      <c r="C13" s="57" t="s">
        <v>6</v>
      </c>
      <c r="D13" s="4">
        <v>36.38</v>
      </c>
      <c r="E13" s="4">
        <v>36.38</v>
      </c>
      <c r="F13" s="62">
        <f t="shared" si="0"/>
        <v>1</v>
      </c>
      <c r="G13" s="4">
        <v>38.11</v>
      </c>
      <c r="H13" s="62">
        <f t="shared" si="1"/>
        <v>1.047553600879604</v>
      </c>
      <c r="I13" s="63" t="s">
        <v>187</v>
      </c>
    </row>
    <row r="14" spans="1:9" ht="59.25" customHeight="1">
      <c r="A14" s="59" t="s">
        <v>10</v>
      </c>
      <c r="B14" s="80" t="s">
        <v>158</v>
      </c>
      <c r="C14" s="57" t="s">
        <v>6</v>
      </c>
      <c r="D14" s="4">
        <v>91.54</v>
      </c>
      <c r="E14" s="4">
        <v>89.8</v>
      </c>
      <c r="F14" s="62">
        <f t="shared" si="0"/>
        <v>0.9809919161022503</v>
      </c>
      <c r="G14" s="4">
        <v>91.75</v>
      </c>
      <c r="H14" s="62">
        <f t="shared" si="1"/>
        <v>1.0022940790911077</v>
      </c>
      <c r="I14" s="63" t="s">
        <v>185</v>
      </c>
    </row>
    <row r="15" spans="1:9" ht="59.25" customHeight="1">
      <c r="A15" s="59" t="s">
        <v>11</v>
      </c>
      <c r="B15" s="80" t="s">
        <v>153</v>
      </c>
      <c r="C15" s="57" t="s">
        <v>6</v>
      </c>
      <c r="D15" s="4">
        <v>45.38</v>
      </c>
      <c r="E15" s="4">
        <v>45.38</v>
      </c>
      <c r="F15" s="62">
        <f t="shared" si="0"/>
        <v>1</v>
      </c>
      <c r="G15" s="4">
        <v>46.99</v>
      </c>
      <c r="H15" s="62">
        <f t="shared" si="1"/>
        <v>1.0354781842221243</v>
      </c>
      <c r="I15" s="63" t="s">
        <v>182</v>
      </c>
    </row>
    <row r="16" spans="1:9" ht="45.75" customHeight="1">
      <c r="A16" s="203" t="s">
        <v>169</v>
      </c>
      <c r="B16" s="206"/>
      <c r="C16" s="206"/>
      <c r="D16" s="206"/>
      <c r="E16" s="206"/>
      <c r="F16" s="206"/>
      <c r="G16" s="206"/>
      <c r="H16" s="206"/>
      <c r="I16" s="207"/>
    </row>
    <row r="17" spans="1:9" ht="45" customHeight="1">
      <c r="A17" s="73" t="s">
        <v>0</v>
      </c>
      <c r="B17" s="179" t="s">
        <v>223</v>
      </c>
      <c r="C17" s="179"/>
      <c r="D17" s="179"/>
      <c r="E17" s="73" t="s">
        <v>3</v>
      </c>
      <c r="F17" s="73" t="s">
        <v>152</v>
      </c>
      <c r="G17" s="73" t="s">
        <v>173</v>
      </c>
      <c r="H17" s="73" t="s">
        <v>131</v>
      </c>
      <c r="I17" s="64" t="s">
        <v>29</v>
      </c>
    </row>
    <row r="18" spans="1:9" ht="64.5" customHeight="1">
      <c r="A18" s="76" t="s">
        <v>5</v>
      </c>
      <c r="B18" s="153" t="s">
        <v>111</v>
      </c>
      <c r="C18" s="153"/>
      <c r="D18" s="153"/>
      <c r="E18" s="71" t="s">
        <v>112</v>
      </c>
      <c r="F18" s="4">
        <v>1.77</v>
      </c>
      <c r="G18" s="4">
        <v>1.77</v>
      </c>
      <c r="H18" s="62">
        <f aca="true" t="shared" si="2" ref="H18:H24">G18/F18</f>
        <v>1</v>
      </c>
      <c r="I18" s="63" t="s">
        <v>130</v>
      </c>
    </row>
    <row r="19" spans="1:9" ht="64.5" customHeight="1">
      <c r="A19" s="59" t="s">
        <v>7</v>
      </c>
      <c r="B19" s="153" t="s">
        <v>145</v>
      </c>
      <c r="C19" s="153"/>
      <c r="D19" s="153"/>
      <c r="E19" s="64" t="s">
        <v>113</v>
      </c>
      <c r="F19" s="4">
        <v>58</v>
      </c>
      <c r="G19" s="4">
        <v>70</v>
      </c>
      <c r="H19" s="62">
        <f t="shared" si="2"/>
        <v>1.206896551724138</v>
      </c>
      <c r="I19" s="197" t="s">
        <v>175</v>
      </c>
    </row>
    <row r="20" spans="1:9" ht="49.5" customHeight="1">
      <c r="A20" s="59" t="s">
        <v>8</v>
      </c>
      <c r="B20" s="153" t="s">
        <v>146</v>
      </c>
      <c r="C20" s="153"/>
      <c r="D20" s="153"/>
      <c r="E20" s="64" t="s">
        <v>113</v>
      </c>
      <c r="F20" s="4">
        <v>74</v>
      </c>
      <c r="G20" s="4">
        <v>89</v>
      </c>
      <c r="H20" s="62">
        <f t="shared" si="2"/>
        <v>1.2027027027027026</v>
      </c>
      <c r="I20" s="198"/>
    </row>
    <row r="21" spans="1:9" ht="49.5" customHeight="1">
      <c r="A21" s="199" t="s">
        <v>9</v>
      </c>
      <c r="B21" s="194" t="s">
        <v>147</v>
      </c>
      <c r="C21" s="195"/>
      <c r="D21" s="196"/>
      <c r="E21" s="57" t="s">
        <v>15</v>
      </c>
      <c r="F21" s="4">
        <v>8.5</v>
      </c>
      <c r="G21" s="4">
        <v>9</v>
      </c>
      <c r="H21" s="62">
        <f t="shared" si="2"/>
        <v>1.0588235294117647</v>
      </c>
      <c r="I21" s="154" t="s">
        <v>174</v>
      </c>
    </row>
    <row r="22" spans="1:9" ht="49.5" customHeight="1">
      <c r="A22" s="200"/>
      <c r="B22" s="194" t="s">
        <v>148</v>
      </c>
      <c r="C22" s="195"/>
      <c r="D22" s="196"/>
      <c r="E22" s="57" t="s">
        <v>15</v>
      </c>
      <c r="F22" s="4">
        <v>11</v>
      </c>
      <c r="G22" s="4">
        <v>12</v>
      </c>
      <c r="H22" s="62">
        <f t="shared" si="2"/>
        <v>1.0909090909090908</v>
      </c>
      <c r="I22" s="154"/>
    </row>
    <row r="23" spans="1:9" ht="49.5" customHeight="1">
      <c r="A23" s="200"/>
      <c r="B23" s="194" t="s">
        <v>150</v>
      </c>
      <c r="C23" s="195"/>
      <c r="D23" s="196"/>
      <c r="E23" s="57" t="s">
        <v>15</v>
      </c>
      <c r="F23" s="4">
        <v>11</v>
      </c>
      <c r="G23" s="4">
        <v>12</v>
      </c>
      <c r="H23" s="62">
        <f t="shared" si="2"/>
        <v>1.0909090909090908</v>
      </c>
      <c r="I23" s="154"/>
    </row>
    <row r="24" spans="1:9" ht="49.5" customHeight="1">
      <c r="A24" s="201"/>
      <c r="B24" s="194" t="s">
        <v>149</v>
      </c>
      <c r="C24" s="195"/>
      <c r="D24" s="196"/>
      <c r="E24" s="57" t="s">
        <v>15</v>
      </c>
      <c r="F24" s="4">
        <v>12</v>
      </c>
      <c r="G24" s="4">
        <v>13</v>
      </c>
      <c r="H24" s="62">
        <f t="shared" si="2"/>
        <v>1.0833333333333333</v>
      </c>
      <c r="I24" s="154"/>
    </row>
    <row r="25" spans="1:9" ht="49.5" customHeight="1">
      <c r="A25" s="59" t="s">
        <v>10</v>
      </c>
      <c r="B25" s="194" t="s">
        <v>246</v>
      </c>
      <c r="C25" s="195"/>
      <c r="D25" s="196"/>
      <c r="E25" s="57" t="s">
        <v>6</v>
      </c>
      <c r="F25" s="4">
        <v>198</v>
      </c>
      <c r="G25" s="4">
        <v>232</v>
      </c>
      <c r="H25" s="62">
        <f>G25/F25</f>
        <v>1.1717171717171717</v>
      </c>
      <c r="I25" s="63" t="s">
        <v>170</v>
      </c>
    </row>
    <row r="26" spans="1:9" ht="43.5" customHeight="1" hidden="1">
      <c r="A26" s="75" t="s">
        <v>0</v>
      </c>
      <c r="B26" s="74" t="s">
        <v>138</v>
      </c>
      <c r="C26" s="75" t="s">
        <v>3</v>
      </c>
      <c r="D26" s="75" t="s">
        <v>3</v>
      </c>
      <c r="E26" s="75" t="s">
        <v>3</v>
      </c>
      <c r="F26" s="75" t="s">
        <v>140</v>
      </c>
      <c r="G26" s="75" t="s">
        <v>140</v>
      </c>
      <c r="H26" s="62" t="e">
        <f>G26/F26</f>
        <v>#VALUE!</v>
      </c>
      <c r="I26" s="74" t="s">
        <v>29</v>
      </c>
    </row>
    <row r="27" spans="1:9" ht="49.5" customHeight="1">
      <c r="A27" s="59" t="s">
        <v>11</v>
      </c>
      <c r="B27" s="194" t="s">
        <v>250</v>
      </c>
      <c r="C27" s="195"/>
      <c r="D27" s="196"/>
      <c r="E27" s="57" t="s">
        <v>132</v>
      </c>
      <c r="F27" s="4">
        <v>380</v>
      </c>
      <c r="G27" s="4">
        <v>405.06</v>
      </c>
      <c r="H27" s="62">
        <f>G27/F27</f>
        <v>1.0659473684210525</v>
      </c>
      <c r="I27" s="63" t="s">
        <v>192</v>
      </c>
    </row>
    <row r="28" spans="1:9" ht="49.5" customHeight="1">
      <c r="A28" s="73" t="s">
        <v>0</v>
      </c>
      <c r="B28" s="179" t="s">
        <v>223</v>
      </c>
      <c r="C28" s="179"/>
      <c r="D28" s="179"/>
      <c r="E28" s="73" t="s">
        <v>3</v>
      </c>
      <c r="F28" s="73" t="s">
        <v>152</v>
      </c>
      <c r="G28" s="73" t="s">
        <v>173</v>
      </c>
      <c r="H28" s="73" t="s">
        <v>131</v>
      </c>
      <c r="I28" s="64" t="s">
        <v>29</v>
      </c>
    </row>
    <row r="29" spans="1:9" ht="49.5" customHeight="1">
      <c r="A29" s="59" t="s">
        <v>12</v>
      </c>
      <c r="B29" s="194" t="s">
        <v>247</v>
      </c>
      <c r="C29" s="195"/>
      <c r="D29" s="196"/>
      <c r="E29" s="57" t="s">
        <v>6</v>
      </c>
      <c r="F29" s="4">
        <v>246.5</v>
      </c>
      <c r="G29" s="4">
        <v>281.4</v>
      </c>
      <c r="H29" s="62">
        <f>G29/F29</f>
        <v>1.1415821501014198</v>
      </c>
      <c r="I29" s="63" t="s">
        <v>194</v>
      </c>
    </row>
    <row r="30" spans="1:9" ht="56.25" customHeight="1">
      <c r="A30" s="185" t="s">
        <v>227</v>
      </c>
      <c r="B30" s="186"/>
      <c r="C30" s="186"/>
      <c r="D30" s="186"/>
      <c r="E30" s="186"/>
      <c r="F30" s="186"/>
      <c r="G30" s="186"/>
      <c r="H30" s="186"/>
      <c r="I30" s="187"/>
    </row>
    <row r="31" spans="1:9" s="61" customFormat="1" ht="45" customHeight="1">
      <c r="A31" s="75" t="s">
        <v>0</v>
      </c>
      <c r="B31" s="155" t="s">
        <v>139</v>
      </c>
      <c r="C31" s="156"/>
      <c r="D31" s="142" t="s">
        <v>3</v>
      </c>
      <c r="E31" s="143"/>
      <c r="F31" s="75" t="s">
        <v>152</v>
      </c>
      <c r="G31" s="75" t="s">
        <v>173</v>
      </c>
      <c r="H31" s="73" t="s">
        <v>131</v>
      </c>
      <c r="I31" s="74" t="s">
        <v>29</v>
      </c>
    </row>
    <row r="32" spans="1:9" s="56" customFormat="1" ht="16.5">
      <c r="A32" s="57" t="s">
        <v>5</v>
      </c>
      <c r="B32" s="188" t="s">
        <v>19</v>
      </c>
      <c r="C32" s="189"/>
      <c r="D32" s="189"/>
      <c r="E32" s="189"/>
      <c r="F32" s="189"/>
      <c r="G32" s="189"/>
      <c r="H32" s="189"/>
      <c r="I32" s="189"/>
    </row>
    <row r="33" spans="1:9" s="56" customFormat="1" ht="15" customHeight="1">
      <c r="A33" s="57"/>
      <c r="B33" s="160" t="s">
        <v>27</v>
      </c>
      <c r="C33" s="160"/>
      <c r="D33" s="135"/>
      <c r="E33" s="136"/>
      <c r="F33" s="82"/>
      <c r="G33" s="82"/>
      <c r="H33" s="82"/>
      <c r="I33" s="101"/>
    </row>
    <row r="34" spans="1:9" s="56" customFormat="1" ht="15.75">
      <c r="A34" s="57" t="s">
        <v>117</v>
      </c>
      <c r="B34" s="161" t="s">
        <v>237</v>
      </c>
      <c r="C34" s="161"/>
      <c r="D34" s="141" t="s">
        <v>23</v>
      </c>
      <c r="E34" s="141"/>
      <c r="F34" s="4">
        <v>29.78</v>
      </c>
      <c r="G34" s="4">
        <v>29.69</v>
      </c>
      <c r="H34" s="65">
        <f>G34/F34</f>
        <v>0.9969778374748153</v>
      </c>
      <c r="I34" s="162" t="s">
        <v>226</v>
      </c>
    </row>
    <row r="35" spans="1:9" s="56" customFormat="1" ht="15.75">
      <c r="A35" s="57" t="s">
        <v>118</v>
      </c>
      <c r="B35" s="161" t="s">
        <v>238</v>
      </c>
      <c r="C35" s="161"/>
      <c r="D35" s="141"/>
      <c r="E35" s="141"/>
      <c r="F35" s="4">
        <v>14.42</v>
      </c>
      <c r="G35" s="4">
        <v>15.4</v>
      </c>
      <c r="H35" s="65">
        <f>G35/F35</f>
        <v>1.0679611650485437</v>
      </c>
      <c r="I35" s="162"/>
    </row>
    <row r="36" spans="1:9" s="56" customFormat="1" ht="15.75">
      <c r="A36" s="57" t="s">
        <v>119</v>
      </c>
      <c r="B36" s="161" t="s">
        <v>239</v>
      </c>
      <c r="C36" s="161"/>
      <c r="D36" s="141"/>
      <c r="E36" s="141"/>
      <c r="F36" s="4">
        <v>18.82</v>
      </c>
      <c r="G36" s="4">
        <v>22.56</v>
      </c>
      <c r="H36" s="65">
        <f>G36/F36</f>
        <v>1.1987247608926672</v>
      </c>
      <c r="I36" s="162"/>
    </row>
    <row r="37" spans="1:9" s="56" customFormat="1" ht="15.75">
      <c r="A37" s="57" t="s">
        <v>120</v>
      </c>
      <c r="B37" s="161" t="s">
        <v>240</v>
      </c>
      <c r="C37" s="161"/>
      <c r="D37" s="141"/>
      <c r="E37" s="141"/>
      <c r="F37" s="4">
        <v>15.76</v>
      </c>
      <c r="G37" s="4">
        <v>15.59</v>
      </c>
      <c r="H37" s="65">
        <f>G37/F37</f>
        <v>0.9892131979695431</v>
      </c>
      <c r="I37" s="162"/>
    </row>
    <row r="38" spans="1:9" s="56" customFormat="1" ht="15" customHeight="1">
      <c r="A38" s="59"/>
      <c r="B38" s="160" t="s">
        <v>242</v>
      </c>
      <c r="C38" s="160" t="s">
        <v>24</v>
      </c>
      <c r="D38" s="135"/>
      <c r="E38" s="136"/>
      <c r="F38" s="83"/>
      <c r="G38" s="83"/>
      <c r="H38" s="65"/>
      <c r="I38" s="99"/>
    </row>
    <row r="39" spans="1:9" s="56" customFormat="1" ht="15" customHeight="1">
      <c r="A39" s="57" t="s">
        <v>121</v>
      </c>
      <c r="B39" s="190" t="s">
        <v>208</v>
      </c>
      <c r="C39" s="191"/>
      <c r="D39" s="135" t="s">
        <v>24</v>
      </c>
      <c r="E39" s="136"/>
      <c r="F39" s="4">
        <v>136.13</v>
      </c>
      <c r="G39" s="4">
        <v>103.91</v>
      </c>
      <c r="H39" s="65">
        <f>G39/F39</f>
        <v>0.7633144788070227</v>
      </c>
      <c r="I39" s="149" t="s">
        <v>230</v>
      </c>
    </row>
    <row r="40" spans="1:9" s="56" customFormat="1" ht="15.75">
      <c r="A40" s="57" t="s">
        <v>122</v>
      </c>
      <c r="B40" s="190" t="s">
        <v>210</v>
      </c>
      <c r="C40" s="191"/>
      <c r="D40" s="137"/>
      <c r="E40" s="138"/>
      <c r="F40" s="84">
        <v>116.9</v>
      </c>
      <c r="G40" s="84">
        <v>89.15</v>
      </c>
      <c r="H40" s="65">
        <f>G40/F40</f>
        <v>0.762617621899059</v>
      </c>
      <c r="I40" s="150"/>
    </row>
    <row r="41" spans="1:9" s="56" customFormat="1" ht="15.75">
      <c r="A41" s="57" t="s">
        <v>123</v>
      </c>
      <c r="B41" s="190" t="s">
        <v>212</v>
      </c>
      <c r="C41" s="191"/>
      <c r="D41" s="137"/>
      <c r="E41" s="138"/>
      <c r="F41" s="4">
        <v>234.18</v>
      </c>
      <c r="G41" s="4">
        <v>125.4</v>
      </c>
      <c r="H41" s="65">
        <f>G41/F41</f>
        <v>0.5354855239559313</v>
      </c>
      <c r="I41" s="150"/>
    </row>
    <row r="42" spans="1:9" s="56" customFormat="1" ht="15.75">
      <c r="A42" s="57" t="s">
        <v>124</v>
      </c>
      <c r="B42" s="190" t="s">
        <v>213</v>
      </c>
      <c r="C42" s="191"/>
      <c r="D42" s="137"/>
      <c r="E42" s="138"/>
      <c r="F42" s="4">
        <v>288.69</v>
      </c>
      <c r="G42" s="4">
        <v>150.43</v>
      </c>
      <c r="H42" s="65">
        <f>G42/F42</f>
        <v>0.5210779729121203</v>
      </c>
      <c r="I42" s="150"/>
    </row>
    <row r="43" spans="1:9" s="56" customFormat="1" ht="15.75">
      <c r="A43" s="57" t="s">
        <v>125</v>
      </c>
      <c r="B43" s="190" t="s">
        <v>211</v>
      </c>
      <c r="C43" s="191"/>
      <c r="D43" s="137"/>
      <c r="E43" s="138"/>
      <c r="F43" s="4">
        <v>271.36</v>
      </c>
      <c r="G43" s="4">
        <v>114.53</v>
      </c>
      <c r="H43" s="65">
        <f>G43/F43</f>
        <v>0.4220592570754717</v>
      </c>
      <c r="I43" s="150"/>
    </row>
    <row r="44" spans="1:9" s="56" customFormat="1" ht="15" customHeight="1">
      <c r="A44" s="59"/>
      <c r="B44" s="192" t="s">
        <v>243</v>
      </c>
      <c r="C44" s="193"/>
      <c r="D44" s="137"/>
      <c r="E44" s="138"/>
      <c r="F44" s="85"/>
      <c r="G44" s="85"/>
      <c r="H44" s="65"/>
      <c r="I44" s="150"/>
    </row>
    <row r="45" spans="1:9" s="56" customFormat="1" ht="15.75">
      <c r="A45" s="57" t="s">
        <v>141</v>
      </c>
      <c r="B45" s="190" t="s">
        <v>241</v>
      </c>
      <c r="C45" s="191"/>
      <c r="D45" s="139"/>
      <c r="E45" s="140"/>
      <c r="F45" s="4">
        <v>133.9</v>
      </c>
      <c r="G45" s="4">
        <v>106.57</v>
      </c>
      <c r="H45" s="65">
        <f>G45/F45</f>
        <v>0.7958924570575056</v>
      </c>
      <c r="I45" s="151"/>
    </row>
    <row r="46" spans="1:9" s="56" customFormat="1" ht="15.75">
      <c r="A46" s="57"/>
      <c r="B46" s="160" t="s">
        <v>160</v>
      </c>
      <c r="C46" s="160" t="s">
        <v>24</v>
      </c>
      <c r="D46" s="144"/>
      <c r="E46" s="145"/>
      <c r="F46" s="4"/>
      <c r="G46" s="4"/>
      <c r="H46" s="65"/>
      <c r="I46" s="77"/>
    </row>
    <row r="47" spans="1:9" s="56" customFormat="1" ht="45.75" customHeight="1">
      <c r="A47" s="57" t="s">
        <v>142</v>
      </c>
      <c r="B47" s="161" t="s">
        <v>236</v>
      </c>
      <c r="C47" s="161"/>
      <c r="D47" s="144" t="s">
        <v>24</v>
      </c>
      <c r="E47" s="145"/>
      <c r="F47" s="4">
        <v>106.12</v>
      </c>
      <c r="G47" s="4">
        <v>108.44</v>
      </c>
      <c r="H47" s="65">
        <f>G47/F47</f>
        <v>1.0218620429702223</v>
      </c>
      <c r="I47" s="77" t="s">
        <v>195</v>
      </c>
    </row>
    <row r="48" spans="1:9" s="56" customFormat="1" ht="16.5">
      <c r="A48" s="57" t="s">
        <v>7</v>
      </c>
      <c r="B48" s="188" t="s">
        <v>21</v>
      </c>
      <c r="C48" s="189"/>
      <c r="D48" s="189"/>
      <c r="E48" s="189"/>
      <c r="F48" s="189"/>
      <c r="G48" s="189"/>
      <c r="H48" s="189"/>
      <c r="I48" s="189"/>
    </row>
    <row r="49" spans="1:9" s="56" customFormat="1" ht="16.5">
      <c r="A49" s="57"/>
      <c r="B49" s="160" t="s">
        <v>27</v>
      </c>
      <c r="C49" s="160"/>
      <c r="D49" s="146"/>
      <c r="E49" s="147"/>
      <c r="F49" s="100"/>
      <c r="G49" s="100"/>
      <c r="H49" s="100"/>
      <c r="I49" s="100"/>
    </row>
    <row r="50" spans="1:10" s="56" customFormat="1" ht="60">
      <c r="A50" s="57" t="s">
        <v>115</v>
      </c>
      <c r="B50" s="161" t="s">
        <v>235</v>
      </c>
      <c r="C50" s="161"/>
      <c r="D50" s="144" t="s">
        <v>23</v>
      </c>
      <c r="E50" s="145"/>
      <c r="F50" s="100"/>
      <c r="G50" s="84">
        <v>19.61</v>
      </c>
      <c r="H50" s="100"/>
      <c r="I50" s="77" t="s">
        <v>228</v>
      </c>
      <c r="J50" s="148"/>
    </row>
    <row r="51" spans="1:10" s="56" customFormat="1" ht="31.5">
      <c r="A51" s="75" t="s">
        <v>0</v>
      </c>
      <c r="B51" s="155" t="s">
        <v>139</v>
      </c>
      <c r="C51" s="156"/>
      <c r="D51" s="142" t="s">
        <v>3</v>
      </c>
      <c r="E51" s="143"/>
      <c r="F51" s="75" t="s">
        <v>152</v>
      </c>
      <c r="G51" s="75" t="s">
        <v>173</v>
      </c>
      <c r="H51" s="73" t="s">
        <v>131</v>
      </c>
      <c r="I51" s="74" t="s">
        <v>29</v>
      </c>
      <c r="J51" s="148"/>
    </row>
    <row r="52" spans="1:10" s="56" customFormat="1" ht="15" customHeight="1">
      <c r="A52" s="57"/>
      <c r="B52" s="160" t="s">
        <v>135</v>
      </c>
      <c r="C52" s="160" t="s">
        <v>24</v>
      </c>
      <c r="D52" s="135"/>
      <c r="E52" s="136"/>
      <c r="F52" s="82"/>
      <c r="G52" s="82"/>
      <c r="H52" s="82"/>
      <c r="I52" s="101"/>
      <c r="J52" s="148"/>
    </row>
    <row r="53" spans="1:10" s="56" customFormat="1" ht="15.75">
      <c r="A53" s="57" t="s">
        <v>114</v>
      </c>
      <c r="B53" s="161" t="s">
        <v>215</v>
      </c>
      <c r="C53" s="161"/>
      <c r="D53" s="141" t="s">
        <v>24</v>
      </c>
      <c r="E53" s="141"/>
      <c r="F53" s="84">
        <v>142.55</v>
      </c>
      <c r="G53" s="84">
        <v>149.27</v>
      </c>
      <c r="H53" s="65">
        <f>G53/F53</f>
        <v>1.0471413539109085</v>
      </c>
      <c r="I53" s="149" t="s">
        <v>231</v>
      </c>
      <c r="J53" s="148"/>
    </row>
    <row r="54" spans="1:10" s="56" customFormat="1" ht="15.75">
      <c r="A54" s="57" t="s">
        <v>116</v>
      </c>
      <c r="B54" s="161" t="s">
        <v>216</v>
      </c>
      <c r="C54" s="161"/>
      <c r="D54" s="141"/>
      <c r="E54" s="141"/>
      <c r="F54" s="84">
        <v>147.19</v>
      </c>
      <c r="G54" s="84">
        <v>154.04</v>
      </c>
      <c r="H54" s="65">
        <f>G54/F54</f>
        <v>1.0465384876689992</v>
      </c>
      <c r="I54" s="150"/>
      <c r="J54" s="148"/>
    </row>
    <row r="55" spans="1:9" s="56" customFormat="1" ht="15.75">
      <c r="A55" s="57" t="s">
        <v>229</v>
      </c>
      <c r="B55" s="161" t="s">
        <v>214</v>
      </c>
      <c r="C55" s="161"/>
      <c r="D55" s="141"/>
      <c r="E55" s="141"/>
      <c r="F55" s="84">
        <v>253.93</v>
      </c>
      <c r="G55" s="84">
        <v>265.77</v>
      </c>
      <c r="H55" s="65">
        <f>G55/F55</f>
        <v>1.0466270231953687</v>
      </c>
      <c r="I55" s="151"/>
    </row>
    <row r="56" spans="1:9" ht="80.25" customHeight="1">
      <c r="A56" s="185" t="s">
        <v>197</v>
      </c>
      <c r="B56" s="186"/>
      <c r="C56" s="186"/>
      <c r="D56" s="186"/>
      <c r="E56" s="186"/>
      <c r="F56" s="186"/>
      <c r="G56" s="186"/>
      <c r="H56" s="186"/>
      <c r="I56" s="187"/>
    </row>
    <row r="57" spans="1:9" s="61" customFormat="1" ht="45" customHeight="1">
      <c r="A57" s="75" t="s">
        <v>0</v>
      </c>
      <c r="B57" s="155" t="s">
        <v>139</v>
      </c>
      <c r="C57" s="156"/>
      <c r="D57" s="142" t="s">
        <v>3</v>
      </c>
      <c r="E57" s="143"/>
      <c r="F57" s="142" t="s">
        <v>219</v>
      </c>
      <c r="G57" s="143"/>
      <c r="H57" s="75" t="s">
        <v>198</v>
      </c>
      <c r="I57" s="74" t="s">
        <v>218</v>
      </c>
    </row>
    <row r="58" spans="1:9" s="56" customFormat="1" ht="16.5">
      <c r="A58" s="57" t="s">
        <v>5</v>
      </c>
      <c r="B58" s="188" t="s">
        <v>19</v>
      </c>
      <c r="C58" s="189"/>
      <c r="D58" s="189"/>
      <c r="E58" s="189"/>
      <c r="F58" s="189"/>
      <c r="G58" s="189"/>
      <c r="H58" s="189"/>
      <c r="I58" s="189"/>
    </row>
    <row r="59" spans="1:9" s="56" customFormat="1" ht="15" customHeight="1">
      <c r="A59" s="78"/>
      <c r="B59" s="163" t="s">
        <v>20</v>
      </c>
      <c r="C59" s="160" t="s">
        <v>24</v>
      </c>
      <c r="D59" s="135" t="s">
        <v>217</v>
      </c>
      <c r="E59" s="136"/>
      <c r="F59" s="164" t="s">
        <v>244</v>
      </c>
      <c r="G59" s="165"/>
      <c r="H59" s="65"/>
      <c r="I59" s="150" t="s">
        <v>220</v>
      </c>
    </row>
    <row r="60" spans="1:9" s="56" customFormat="1" ht="31.5">
      <c r="A60" s="95" t="s">
        <v>199</v>
      </c>
      <c r="B60" s="157" t="s">
        <v>208</v>
      </c>
      <c r="C60" s="158"/>
      <c r="D60" s="137"/>
      <c r="E60" s="138"/>
      <c r="F60" s="166"/>
      <c r="G60" s="167"/>
      <c r="H60" s="97">
        <v>69.5</v>
      </c>
      <c r="I60" s="150"/>
    </row>
    <row r="61" spans="1:9" s="56" customFormat="1" ht="31.5">
      <c r="A61" s="95" t="s">
        <v>200</v>
      </c>
      <c r="B61" s="157" t="s">
        <v>209</v>
      </c>
      <c r="C61" s="158"/>
      <c r="D61" s="137"/>
      <c r="E61" s="138"/>
      <c r="F61" s="166"/>
      <c r="G61" s="167"/>
      <c r="H61" s="97">
        <v>69.5</v>
      </c>
      <c r="I61" s="150"/>
    </row>
    <row r="62" spans="1:9" s="56" customFormat="1" ht="31.5">
      <c r="A62" s="95" t="s">
        <v>201</v>
      </c>
      <c r="B62" s="157" t="s">
        <v>210</v>
      </c>
      <c r="C62" s="158"/>
      <c r="D62" s="137"/>
      <c r="E62" s="138"/>
      <c r="F62" s="166"/>
      <c r="G62" s="167"/>
      <c r="H62" s="97">
        <v>69.5</v>
      </c>
      <c r="I62" s="150"/>
    </row>
    <row r="63" spans="1:9" s="56" customFormat="1" ht="31.5">
      <c r="A63" s="95" t="s">
        <v>202</v>
      </c>
      <c r="B63" s="157" t="s">
        <v>211</v>
      </c>
      <c r="C63" s="158"/>
      <c r="D63" s="137"/>
      <c r="E63" s="138"/>
      <c r="F63" s="166"/>
      <c r="G63" s="167"/>
      <c r="H63" s="97">
        <v>78.4</v>
      </c>
      <c r="I63" s="150"/>
    </row>
    <row r="64" spans="1:9" s="56" customFormat="1" ht="31.5">
      <c r="A64" s="95" t="s">
        <v>203</v>
      </c>
      <c r="B64" s="157" t="s">
        <v>212</v>
      </c>
      <c r="C64" s="158"/>
      <c r="D64" s="137"/>
      <c r="E64" s="138"/>
      <c r="F64" s="166"/>
      <c r="G64" s="167"/>
      <c r="H64" s="97">
        <v>93.7</v>
      </c>
      <c r="I64" s="150"/>
    </row>
    <row r="65" spans="1:9" s="56" customFormat="1" ht="31.5">
      <c r="A65" s="95" t="s">
        <v>204</v>
      </c>
      <c r="B65" s="157" t="s">
        <v>213</v>
      </c>
      <c r="C65" s="158"/>
      <c r="D65" s="137"/>
      <c r="E65" s="138"/>
      <c r="F65" s="166"/>
      <c r="G65" s="167"/>
      <c r="H65" s="97">
        <v>93.7</v>
      </c>
      <c r="I65" s="150"/>
    </row>
    <row r="66" spans="1:9" s="56" customFormat="1" ht="31.5">
      <c r="A66" s="95" t="s">
        <v>205</v>
      </c>
      <c r="B66" s="157" t="s">
        <v>214</v>
      </c>
      <c r="C66" s="158"/>
      <c r="D66" s="137"/>
      <c r="E66" s="138"/>
      <c r="F66" s="166"/>
      <c r="G66" s="167"/>
      <c r="H66" s="94">
        <v>163.18</v>
      </c>
      <c r="I66" s="150"/>
    </row>
    <row r="67" spans="1:9" s="56" customFormat="1" ht="31.5">
      <c r="A67" s="95" t="s">
        <v>206</v>
      </c>
      <c r="B67" s="157" t="s">
        <v>215</v>
      </c>
      <c r="C67" s="158"/>
      <c r="D67" s="137"/>
      <c r="E67" s="138"/>
      <c r="F67" s="166"/>
      <c r="G67" s="167"/>
      <c r="H67" s="94">
        <v>149.27</v>
      </c>
      <c r="I67" s="150"/>
    </row>
    <row r="68" spans="1:9" s="56" customFormat="1" ht="31.5">
      <c r="A68" s="95" t="s">
        <v>207</v>
      </c>
      <c r="B68" s="157" t="s">
        <v>216</v>
      </c>
      <c r="C68" s="158"/>
      <c r="D68" s="137"/>
      <c r="E68" s="138"/>
      <c r="F68" s="166"/>
      <c r="G68" s="167"/>
      <c r="H68" s="94">
        <v>154.04</v>
      </c>
      <c r="I68" s="150"/>
    </row>
    <row r="69" spans="1:9" s="56" customFormat="1" ht="15.75">
      <c r="A69" s="79"/>
      <c r="B69" s="159" t="s">
        <v>128</v>
      </c>
      <c r="C69" s="160"/>
      <c r="D69" s="137"/>
      <c r="E69" s="138"/>
      <c r="F69" s="166"/>
      <c r="G69" s="167"/>
      <c r="H69" s="96"/>
      <c r="I69" s="150"/>
    </row>
    <row r="70" spans="1:9" s="56" customFormat="1" ht="15.75">
      <c r="A70" s="57" t="s">
        <v>141</v>
      </c>
      <c r="B70" s="161" t="s">
        <v>234</v>
      </c>
      <c r="C70" s="161"/>
      <c r="D70" s="139"/>
      <c r="E70" s="140"/>
      <c r="F70" s="168"/>
      <c r="G70" s="169"/>
      <c r="H70" s="4">
        <v>72.9</v>
      </c>
      <c r="I70" s="151"/>
    </row>
    <row r="71" spans="1:9" s="56" customFormat="1" ht="47.25" customHeight="1">
      <c r="A71" s="182" t="s">
        <v>245</v>
      </c>
      <c r="B71" s="183"/>
      <c r="C71" s="183"/>
      <c r="D71" s="183"/>
      <c r="E71" s="183"/>
      <c r="F71" s="183"/>
      <c r="G71" s="183"/>
      <c r="H71" s="183"/>
      <c r="I71" s="183"/>
    </row>
    <row r="72" spans="1:9" s="56" customFormat="1" ht="60" customHeight="1">
      <c r="A72" s="173" t="s">
        <v>221</v>
      </c>
      <c r="B72" s="184"/>
      <c r="C72" s="184"/>
      <c r="D72" s="184"/>
      <c r="E72" s="184"/>
      <c r="F72" s="184"/>
      <c r="G72" s="184"/>
      <c r="H72" s="184"/>
      <c r="I72" s="184"/>
    </row>
    <row r="73" spans="1:9" s="56" customFormat="1" ht="43.5" customHeight="1">
      <c r="A73" s="173" t="s">
        <v>222</v>
      </c>
      <c r="B73" s="184"/>
      <c r="C73" s="184"/>
      <c r="D73" s="184"/>
      <c r="E73" s="184"/>
      <c r="F73" s="184"/>
      <c r="G73" s="184"/>
      <c r="H73" s="184"/>
      <c r="I73" s="184"/>
    </row>
    <row r="74" spans="1:9" ht="25.5" customHeight="1">
      <c r="A74" s="180" t="s">
        <v>161</v>
      </c>
      <c r="B74" s="181"/>
      <c r="C74" s="181"/>
      <c r="D74" s="181"/>
      <c r="E74" s="181"/>
      <c r="F74" s="181"/>
      <c r="G74" s="181"/>
      <c r="H74" s="181"/>
      <c r="I74" s="181"/>
    </row>
    <row r="75" spans="1:9" ht="45" customHeight="1">
      <c r="A75" s="73" t="s">
        <v>0</v>
      </c>
      <c r="B75" s="179" t="s">
        <v>162</v>
      </c>
      <c r="C75" s="179"/>
      <c r="D75" s="179"/>
      <c r="E75" s="73" t="s">
        <v>3</v>
      </c>
      <c r="F75" s="73" t="s">
        <v>167</v>
      </c>
      <c r="G75" s="73" t="s">
        <v>191</v>
      </c>
      <c r="H75" s="73" t="s">
        <v>131</v>
      </c>
      <c r="I75" s="64" t="s">
        <v>29</v>
      </c>
    </row>
    <row r="76" spans="1:9" ht="63.75">
      <c r="A76" s="76" t="s">
        <v>5</v>
      </c>
      <c r="B76" s="153" t="s">
        <v>163</v>
      </c>
      <c r="C76" s="153"/>
      <c r="D76" s="153"/>
      <c r="E76" s="71" t="s">
        <v>23</v>
      </c>
      <c r="F76" s="86">
        <v>6.6</v>
      </c>
      <c r="G76" s="86">
        <v>6.9</v>
      </c>
      <c r="H76" s="62">
        <f>G76/F76</f>
        <v>1.0454545454545456</v>
      </c>
      <c r="I76" s="162" t="s">
        <v>166</v>
      </c>
    </row>
    <row r="77" spans="1:9" ht="63.75">
      <c r="A77" s="76" t="s">
        <v>7</v>
      </c>
      <c r="B77" s="153" t="s">
        <v>164</v>
      </c>
      <c r="C77" s="153"/>
      <c r="D77" s="153"/>
      <c r="E77" s="71" t="s">
        <v>23</v>
      </c>
      <c r="F77" s="86">
        <v>6.3</v>
      </c>
      <c r="G77" s="86">
        <v>6.6</v>
      </c>
      <c r="H77" s="62">
        <f>G77/F77</f>
        <v>1.0476190476190477</v>
      </c>
      <c r="I77" s="162"/>
    </row>
    <row r="78" spans="1:9" ht="63.75">
      <c r="A78" s="76" t="s">
        <v>8</v>
      </c>
      <c r="B78" s="153" t="s">
        <v>165</v>
      </c>
      <c r="C78" s="153"/>
      <c r="D78" s="153"/>
      <c r="E78" s="71" t="s">
        <v>23</v>
      </c>
      <c r="F78" s="86">
        <v>6.6</v>
      </c>
      <c r="G78" s="86">
        <v>6.9</v>
      </c>
      <c r="H78" s="62">
        <f>G78/F78</f>
        <v>1.0454545454545456</v>
      </c>
      <c r="I78" s="162"/>
    </row>
    <row r="79" spans="1:9" ht="45.75" customHeight="1">
      <c r="A79" s="180" t="s">
        <v>171</v>
      </c>
      <c r="B79" s="181"/>
      <c r="C79" s="181"/>
      <c r="D79" s="181"/>
      <c r="E79" s="181"/>
      <c r="F79" s="181"/>
      <c r="G79" s="181"/>
      <c r="H79" s="181"/>
      <c r="I79" s="181"/>
    </row>
    <row r="80" spans="1:9" s="61" customFormat="1" ht="45" customHeight="1">
      <c r="A80" s="75" t="s">
        <v>0</v>
      </c>
      <c r="B80" s="74" t="s">
        <v>223</v>
      </c>
      <c r="C80" s="75" t="s">
        <v>3</v>
      </c>
      <c r="D80" s="75" t="s">
        <v>151</v>
      </c>
      <c r="E80" s="75" t="s">
        <v>177</v>
      </c>
      <c r="F80" s="75" t="s">
        <v>131</v>
      </c>
      <c r="G80" s="75" t="s">
        <v>178</v>
      </c>
      <c r="H80" s="75" t="s">
        <v>131</v>
      </c>
      <c r="I80" s="74" t="s">
        <v>29</v>
      </c>
    </row>
    <row r="81" spans="1:9" s="56" customFormat="1" ht="47.25" customHeight="1">
      <c r="A81" s="176" t="s">
        <v>5</v>
      </c>
      <c r="B81" s="81" t="s">
        <v>133</v>
      </c>
      <c r="C81" s="83"/>
      <c r="D81" s="84"/>
      <c r="E81" s="84"/>
      <c r="F81" s="84"/>
      <c r="G81" s="84"/>
      <c r="H81" s="84"/>
      <c r="I81" s="162" t="s">
        <v>193</v>
      </c>
    </row>
    <row r="82" spans="1:9" s="56" customFormat="1" ht="76.5">
      <c r="A82" s="176"/>
      <c r="B82" s="87" t="s">
        <v>30</v>
      </c>
      <c r="C82" s="64" t="s">
        <v>137</v>
      </c>
      <c r="D82" s="67">
        <v>1.45</v>
      </c>
      <c r="E82" s="67">
        <v>1.45</v>
      </c>
      <c r="F82" s="62">
        <f aca="true" t="shared" si="3" ref="F82:F87">E82/D82</f>
        <v>1</v>
      </c>
      <c r="G82" s="67">
        <v>1.58</v>
      </c>
      <c r="H82" s="62">
        <f aca="true" t="shared" si="4" ref="H82:H87">G82/D82</f>
        <v>1.0896551724137933</v>
      </c>
      <c r="I82" s="162"/>
    </row>
    <row r="83" spans="1:9" s="56" customFormat="1" ht="56.25" customHeight="1">
      <c r="A83" s="176"/>
      <c r="B83" s="87" t="s">
        <v>31</v>
      </c>
      <c r="C83" s="64" t="s">
        <v>137</v>
      </c>
      <c r="D83" s="67">
        <v>2.08</v>
      </c>
      <c r="E83" s="67">
        <v>2.08</v>
      </c>
      <c r="F83" s="62">
        <f t="shared" si="3"/>
        <v>1</v>
      </c>
      <c r="G83" s="67">
        <v>2.26</v>
      </c>
      <c r="H83" s="62">
        <f t="shared" si="4"/>
        <v>1.0865384615384615</v>
      </c>
      <c r="I83" s="162"/>
    </row>
    <row r="84" spans="1:9" s="56" customFormat="1" ht="76.5">
      <c r="A84" s="176"/>
      <c r="B84" s="88" t="s">
        <v>32</v>
      </c>
      <c r="C84" s="64" t="s">
        <v>137</v>
      </c>
      <c r="D84" s="67">
        <v>2.34</v>
      </c>
      <c r="E84" s="67">
        <v>2.34</v>
      </c>
      <c r="F84" s="62">
        <f t="shared" si="3"/>
        <v>1</v>
      </c>
      <c r="G84" s="67">
        <v>2.52</v>
      </c>
      <c r="H84" s="62">
        <f t="shared" si="4"/>
        <v>1.076923076923077</v>
      </c>
      <c r="I84" s="162"/>
    </row>
    <row r="85" spans="1:9" s="56" customFormat="1" ht="57.75" customHeight="1">
      <c r="A85" s="176"/>
      <c r="B85" s="87" t="s">
        <v>33</v>
      </c>
      <c r="C85" s="64" t="s">
        <v>137</v>
      </c>
      <c r="D85" s="67">
        <v>3.35</v>
      </c>
      <c r="E85" s="67">
        <v>3.35</v>
      </c>
      <c r="F85" s="62">
        <f t="shared" si="3"/>
        <v>1</v>
      </c>
      <c r="G85" s="67">
        <v>3.6</v>
      </c>
      <c r="H85" s="62">
        <f t="shared" si="4"/>
        <v>1.0746268656716418</v>
      </c>
      <c r="I85" s="162"/>
    </row>
    <row r="86" spans="1:9" s="93" customFormat="1" ht="22.5" customHeight="1">
      <c r="A86" s="152" t="s">
        <v>7</v>
      </c>
      <c r="B86" s="153" t="s">
        <v>159</v>
      </c>
      <c r="C86" s="64" t="s">
        <v>1</v>
      </c>
      <c r="D86" s="49">
        <v>41.27</v>
      </c>
      <c r="E86" s="67">
        <v>41.27</v>
      </c>
      <c r="F86" s="62">
        <f t="shared" si="3"/>
        <v>1</v>
      </c>
      <c r="G86" s="67">
        <v>42.1</v>
      </c>
      <c r="H86" s="62">
        <f t="shared" si="4"/>
        <v>1.020111461109765</v>
      </c>
      <c r="I86" s="154" t="s">
        <v>232</v>
      </c>
    </row>
    <row r="87" spans="1:9" s="93" customFormat="1" ht="22.5" customHeight="1">
      <c r="A87" s="152"/>
      <c r="B87" s="153"/>
      <c r="C87" s="57" t="s">
        <v>6</v>
      </c>
      <c r="D87" s="67">
        <v>91.2</v>
      </c>
      <c r="E87" s="67">
        <v>91.2</v>
      </c>
      <c r="F87" s="62">
        <f t="shared" si="3"/>
        <v>1</v>
      </c>
      <c r="G87" s="67">
        <v>93.03</v>
      </c>
      <c r="H87" s="62">
        <f t="shared" si="4"/>
        <v>1.0200657894736842</v>
      </c>
      <c r="I87" s="154"/>
    </row>
    <row r="88" spans="1:9" s="56" customFormat="1" ht="23.25" customHeight="1">
      <c r="A88" s="58" t="s">
        <v>8</v>
      </c>
      <c r="B88" s="68" t="s">
        <v>25</v>
      </c>
      <c r="C88" s="68"/>
      <c r="D88" s="72"/>
      <c r="E88" s="72"/>
      <c r="F88" s="72"/>
      <c r="G88" s="72"/>
      <c r="H88" s="72"/>
      <c r="I88" s="72"/>
    </row>
    <row r="89" spans="1:9" s="56" customFormat="1" ht="30.75" customHeight="1">
      <c r="A89" s="59" t="s">
        <v>126</v>
      </c>
      <c r="B89" s="81" t="s">
        <v>110</v>
      </c>
      <c r="C89" s="68"/>
      <c r="D89" s="68"/>
      <c r="E89" s="68"/>
      <c r="F89" s="68"/>
      <c r="G89" s="68"/>
      <c r="H89" s="68"/>
      <c r="I89" s="170" t="s">
        <v>180</v>
      </c>
    </row>
    <row r="90" spans="1:9" s="56" customFormat="1" ht="30.75" customHeight="1">
      <c r="A90" s="58"/>
      <c r="B90" s="89" t="s">
        <v>136</v>
      </c>
      <c r="C90" s="49" t="s">
        <v>17</v>
      </c>
      <c r="D90" s="67">
        <v>1131.48</v>
      </c>
      <c r="E90" s="67">
        <v>1099.57</v>
      </c>
      <c r="F90" s="62">
        <f>E90/D90</f>
        <v>0.9717979990808497</v>
      </c>
      <c r="G90" s="67">
        <v>1137</v>
      </c>
      <c r="H90" s="62">
        <f>G90/D90</f>
        <v>1.0048785661257822</v>
      </c>
      <c r="I90" s="171"/>
    </row>
    <row r="91" spans="1:9" s="56" customFormat="1" ht="51" customHeight="1">
      <c r="A91" s="75" t="s">
        <v>0</v>
      </c>
      <c r="B91" s="74" t="s">
        <v>223</v>
      </c>
      <c r="C91" s="75" t="s">
        <v>3</v>
      </c>
      <c r="D91" s="75" t="s">
        <v>151</v>
      </c>
      <c r="E91" s="75" t="s">
        <v>177</v>
      </c>
      <c r="F91" s="75" t="s">
        <v>131</v>
      </c>
      <c r="G91" s="75" t="s">
        <v>178</v>
      </c>
      <c r="H91" s="75" t="s">
        <v>131</v>
      </c>
      <c r="I91" s="74" t="s">
        <v>29</v>
      </c>
    </row>
    <row r="92" spans="1:9" s="56" customFormat="1" ht="30.75" customHeight="1">
      <c r="A92" s="59" t="s">
        <v>127</v>
      </c>
      <c r="B92" s="81" t="s">
        <v>91</v>
      </c>
      <c r="C92" s="81"/>
      <c r="D92" s="66"/>
      <c r="E92" s="66"/>
      <c r="F92" s="66"/>
      <c r="G92" s="66"/>
      <c r="H92" s="66"/>
      <c r="I92" s="170" t="s">
        <v>251</v>
      </c>
    </row>
    <row r="93" spans="1:9" s="56" customFormat="1" ht="30.75" customHeight="1">
      <c r="A93" s="58"/>
      <c r="B93" s="90" t="s">
        <v>233</v>
      </c>
      <c r="C93" s="49" t="s">
        <v>129</v>
      </c>
      <c r="D93" s="49">
        <v>1230.74</v>
      </c>
      <c r="E93" s="49">
        <v>1230.74</v>
      </c>
      <c r="F93" s="62">
        <f>E93/D93</f>
        <v>1</v>
      </c>
      <c r="G93" s="49">
        <v>1315.66</v>
      </c>
      <c r="H93" s="62">
        <f>G93/D93</f>
        <v>1.068999138729545</v>
      </c>
      <c r="I93" s="170"/>
    </row>
    <row r="94" spans="1:9" s="56" customFormat="1" ht="30.75" customHeight="1">
      <c r="A94" s="58" t="s">
        <v>9</v>
      </c>
      <c r="B94" s="177" t="s">
        <v>26</v>
      </c>
      <c r="C94" s="178"/>
      <c r="D94" s="66"/>
      <c r="E94" s="66"/>
      <c r="F94" s="66"/>
      <c r="G94" s="66"/>
      <c r="H94" s="66"/>
      <c r="I94" s="66"/>
    </row>
    <row r="95" spans="1:9" s="56" customFormat="1" ht="30.75" customHeight="1">
      <c r="A95" s="69"/>
      <c r="B95" s="87" t="s">
        <v>154</v>
      </c>
      <c r="C95" s="57" t="s">
        <v>6</v>
      </c>
      <c r="D95" s="4">
        <f>D15*1.18</f>
        <v>53.5484</v>
      </c>
      <c r="E95" s="4">
        <f>E15*1.18</f>
        <v>53.5484</v>
      </c>
      <c r="F95" s="62">
        <f>E95/D95</f>
        <v>1</v>
      </c>
      <c r="G95" s="4">
        <f>G15*1.18</f>
        <v>55.4482</v>
      </c>
      <c r="H95" s="62">
        <f>G95/D95</f>
        <v>1.0354781842221243</v>
      </c>
      <c r="I95" s="170" t="s">
        <v>181</v>
      </c>
    </row>
    <row r="96" spans="1:9" s="56" customFormat="1" ht="30" customHeight="1">
      <c r="A96" s="69"/>
      <c r="B96" s="87" t="s">
        <v>136</v>
      </c>
      <c r="C96" s="49" t="s">
        <v>17</v>
      </c>
      <c r="D96" s="49">
        <f>D90</f>
        <v>1131.48</v>
      </c>
      <c r="E96" s="49">
        <f>E90</f>
        <v>1099.57</v>
      </c>
      <c r="F96" s="62">
        <f>E96/D96</f>
        <v>0.9717979990808497</v>
      </c>
      <c r="G96" s="67">
        <f>G90</f>
        <v>1137</v>
      </c>
      <c r="H96" s="62">
        <f>G96/D96</f>
        <v>1.0048785661257822</v>
      </c>
      <c r="I96" s="171"/>
    </row>
    <row r="97" spans="1:9" s="56" customFormat="1" ht="59.25" customHeight="1">
      <c r="A97" s="58" t="s">
        <v>10</v>
      </c>
      <c r="B97" s="91" t="s">
        <v>143</v>
      </c>
      <c r="C97" s="57" t="s">
        <v>6</v>
      </c>
      <c r="D97" s="4">
        <v>25.64</v>
      </c>
      <c r="E97" s="4">
        <v>25.64</v>
      </c>
      <c r="F97" s="62">
        <f>E97/D97</f>
        <v>1</v>
      </c>
      <c r="G97" s="4">
        <v>28.2</v>
      </c>
      <c r="H97" s="62">
        <f>G97/D97</f>
        <v>1.0998439937597504</v>
      </c>
      <c r="I97" s="63" t="s">
        <v>183</v>
      </c>
    </row>
    <row r="98" spans="1:9" s="56" customFormat="1" ht="59.25" customHeight="1">
      <c r="A98" s="58" t="s">
        <v>11</v>
      </c>
      <c r="B98" s="92" t="s">
        <v>134</v>
      </c>
      <c r="C98" s="57" t="s">
        <v>6</v>
      </c>
      <c r="D98" s="4">
        <v>21.13</v>
      </c>
      <c r="E98" s="4">
        <v>21.13</v>
      </c>
      <c r="F98" s="62">
        <f>E98/D98</f>
        <v>1</v>
      </c>
      <c r="G98" s="4">
        <v>29.58</v>
      </c>
      <c r="H98" s="62">
        <f>G98/D98</f>
        <v>1.3999053478466634</v>
      </c>
      <c r="I98" s="63" t="s">
        <v>184</v>
      </c>
    </row>
    <row r="99" spans="1:256" s="102" customFormat="1" ht="88.5" customHeight="1">
      <c r="A99" s="134" t="s">
        <v>249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  <c r="FL99" s="134"/>
      <c r="FM99" s="134"/>
      <c r="FN99" s="134"/>
      <c r="FO99" s="134"/>
      <c r="FP99" s="134"/>
      <c r="FQ99" s="134"/>
      <c r="FR99" s="134"/>
      <c r="FS99" s="134"/>
      <c r="FT99" s="134"/>
      <c r="FU99" s="134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134"/>
      <c r="GG99" s="134"/>
      <c r="GH99" s="134"/>
      <c r="GI99" s="134"/>
      <c r="GJ99" s="134"/>
      <c r="GK99" s="134"/>
      <c r="GL99" s="134"/>
      <c r="GM99" s="134"/>
      <c r="GN99" s="134"/>
      <c r="GO99" s="134"/>
      <c r="GP99" s="134"/>
      <c r="GQ99" s="134"/>
      <c r="GR99" s="134"/>
      <c r="GS99" s="134"/>
      <c r="GT99" s="134"/>
      <c r="GU99" s="134"/>
      <c r="GV99" s="134"/>
      <c r="GW99" s="134"/>
      <c r="GX99" s="134"/>
      <c r="GY99" s="134"/>
      <c r="GZ99" s="134"/>
      <c r="HA99" s="134"/>
      <c r="HB99" s="134"/>
      <c r="HC99" s="134"/>
      <c r="HD99" s="134"/>
      <c r="HE99" s="134"/>
      <c r="HF99" s="134"/>
      <c r="HG99" s="134"/>
      <c r="HH99" s="134"/>
      <c r="HI99" s="134"/>
      <c r="HJ99" s="134"/>
      <c r="HK99" s="134"/>
      <c r="HL99" s="134"/>
      <c r="HM99" s="134"/>
      <c r="HN99" s="134"/>
      <c r="HO99" s="134"/>
      <c r="HP99" s="134"/>
      <c r="HQ99" s="134"/>
      <c r="HR99" s="134"/>
      <c r="HS99" s="134"/>
      <c r="HT99" s="134"/>
      <c r="HU99" s="134"/>
      <c r="HV99" s="134"/>
      <c r="HW99" s="134"/>
      <c r="HX99" s="134"/>
      <c r="HY99" s="134"/>
      <c r="HZ99" s="134"/>
      <c r="IA99" s="134"/>
      <c r="IB99" s="134"/>
      <c r="IC99" s="134"/>
      <c r="ID99" s="134"/>
      <c r="IE99" s="134"/>
      <c r="IF99" s="134"/>
      <c r="IG99" s="134"/>
      <c r="IH99" s="134"/>
      <c r="II99" s="134"/>
      <c r="IJ99" s="134"/>
      <c r="IK99" s="134"/>
      <c r="IL99" s="134"/>
      <c r="IM99" s="134"/>
      <c r="IN99" s="134"/>
      <c r="IO99" s="134"/>
      <c r="IP99" s="134"/>
      <c r="IQ99" s="134"/>
      <c r="IR99" s="134"/>
      <c r="IS99" s="134"/>
      <c r="IT99" s="134"/>
      <c r="IU99" s="134"/>
      <c r="IV99" s="134"/>
    </row>
    <row r="100" spans="1:9" ht="31.5" customHeight="1">
      <c r="A100" s="172" t="s">
        <v>248</v>
      </c>
      <c r="B100" s="172"/>
      <c r="C100" s="172"/>
      <c r="D100" s="172"/>
      <c r="E100" s="172"/>
      <c r="F100" s="172"/>
      <c r="G100" s="172"/>
      <c r="H100" s="172"/>
      <c r="I100" s="172"/>
    </row>
    <row r="101" spans="1:9" ht="62.25" customHeight="1">
      <c r="A101" s="173" t="s">
        <v>196</v>
      </c>
      <c r="B101" s="174"/>
      <c r="C101" s="174"/>
      <c r="D101" s="174"/>
      <c r="E101" s="174"/>
      <c r="F101" s="174"/>
      <c r="G101" s="174"/>
      <c r="H101" s="174"/>
      <c r="I101" s="174"/>
    </row>
    <row r="102" spans="1:9" ht="15">
      <c r="A102" s="173" t="s">
        <v>252</v>
      </c>
      <c r="B102" s="173"/>
      <c r="C102" s="173"/>
      <c r="D102" s="173"/>
      <c r="E102" s="173"/>
      <c r="F102" s="173"/>
      <c r="G102" s="173"/>
      <c r="H102" s="173"/>
      <c r="I102" s="173"/>
    </row>
    <row r="103" spans="1:9" ht="15">
      <c r="A103" s="98"/>
      <c r="B103" s="98"/>
      <c r="C103" s="98"/>
      <c r="D103" s="98"/>
      <c r="E103" s="98"/>
      <c r="F103" s="98"/>
      <c r="G103" s="98"/>
      <c r="H103" s="98"/>
      <c r="I103" s="98"/>
    </row>
    <row r="104" spans="1:9" ht="15.75">
      <c r="A104" s="175" t="s">
        <v>172</v>
      </c>
      <c r="B104" s="175"/>
      <c r="C104" s="175"/>
      <c r="D104" s="175"/>
      <c r="E104" s="175"/>
      <c r="F104" s="175"/>
      <c r="G104" s="175"/>
      <c r="H104" s="175"/>
      <c r="I104" s="175"/>
    </row>
    <row r="105" spans="1:9" ht="15.75">
      <c r="A105" s="70"/>
      <c r="B105" s="70"/>
      <c r="C105" s="70"/>
      <c r="D105" s="70"/>
      <c r="E105" s="70"/>
      <c r="F105" s="70"/>
      <c r="G105" s="70"/>
      <c r="H105" s="70"/>
      <c r="I105" s="70"/>
    </row>
    <row r="106" spans="1:9" ht="15.75">
      <c r="A106" s="70"/>
      <c r="B106" s="70"/>
      <c r="C106" s="70"/>
      <c r="D106" s="70"/>
      <c r="E106" s="70"/>
      <c r="F106" s="70"/>
      <c r="G106" s="70"/>
      <c r="H106" s="70"/>
      <c r="I106" s="70"/>
    </row>
    <row r="107" spans="1:9" ht="15.75">
      <c r="A107" s="70"/>
      <c r="B107" s="70"/>
      <c r="C107" s="70"/>
      <c r="D107" s="70"/>
      <c r="E107" s="70"/>
      <c r="F107" s="70"/>
      <c r="G107" s="70"/>
      <c r="H107" s="70"/>
      <c r="I107" s="70"/>
    </row>
  </sheetData>
  <sheetProtection/>
  <mergeCells count="133">
    <mergeCell ref="A1:I1"/>
    <mergeCell ref="A2:I2"/>
    <mergeCell ref="A8:I8"/>
    <mergeCell ref="A16:I16"/>
    <mergeCell ref="B17:D17"/>
    <mergeCell ref="B18:D18"/>
    <mergeCell ref="B19:D19"/>
    <mergeCell ref="I19:I20"/>
    <mergeCell ref="B20:D20"/>
    <mergeCell ref="A21:A24"/>
    <mergeCell ref="B21:D21"/>
    <mergeCell ref="I21:I24"/>
    <mergeCell ref="B22:D22"/>
    <mergeCell ref="B23:D23"/>
    <mergeCell ref="B24:D24"/>
    <mergeCell ref="B38:C38"/>
    <mergeCell ref="B25:D25"/>
    <mergeCell ref="B27:D27"/>
    <mergeCell ref="B28:D28"/>
    <mergeCell ref="B29:D29"/>
    <mergeCell ref="A30:I30"/>
    <mergeCell ref="B31:C31"/>
    <mergeCell ref="D31:E31"/>
    <mergeCell ref="B32:I32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B43:C43"/>
    <mergeCell ref="B44:C44"/>
    <mergeCell ref="B58:I58"/>
    <mergeCell ref="B67:C67"/>
    <mergeCell ref="B45:C45"/>
    <mergeCell ref="B46:C46"/>
    <mergeCell ref="B47:C47"/>
    <mergeCell ref="D47:E47"/>
    <mergeCell ref="B48:I48"/>
    <mergeCell ref="B52:C52"/>
    <mergeCell ref="B53:C53"/>
    <mergeCell ref="B54:C54"/>
    <mergeCell ref="B78:D78"/>
    <mergeCell ref="A79:I79"/>
    <mergeCell ref="B55:C55"/>
    <mergeCell ref="A71:I71"/>
    <mergeCell ref="A72:I72"/>
    <mergeCell ref="A73:I73"/>
    <mergeCell ref="A74:I74"/>
    <mergeCell ref="A56:I56"/>
    <mergeCell ref="B57:C57"/>
    <mergeCell ref="D57:E57"/>
    <mergeCell ref="A99:I99"/>
    <mergeCell ref="A100:I100"/>
    <mergeCell ref="A101:I101"/>
    <mergeCell ref="A102:I102"/>
    <mergeCell ref="A104:I104"/>
    <mergeCell ref="A81:A85"/>
    <mergeCell ref="I81:I85"/>
    <mergeCell ref="I89:I90"/>
    <mergeCell ref="I92:I93"/>
    <mergeCell ref="B94:C94"/>
    <mergeCell ref="F57:G57"/>
    <mergeCell ref="F59:G70"/>
    <mergeCell ref="B61:C61"/>
    <mergeCell ref="B62:C62"/>
    <mergeCell ref="B63:C63"/>
    <mergeCell ref="I95:I96"/>
    <mergeCell ref="B75:D75"/>
    <mergeCell ref="B76:D76"/>
    <mergeCell ref="I76:I78"/>
    <mergeCell ref="B77:D77"/>
    <mergeCell ref="B66:C66"/>
    <mergeCell ref="I39:I45"/>
    <mergeCell ref="I34:I37"/>
    <mergeCell ref="B49:C49"/>
    <mergeCell ref="B50:C50"/>
    <mergeCell ref="B68:C68"/>
    <mergeCell ref="I59:I70"/>
    <mergeCell ref="B60:C60"/>
    <mergeCell ref="B59:C59"/>
    <mergeCell ref="D59:E70"/>
    <mergeCell ref="J50:J54"/>
    <mergeCell ref="I53:I55"/>
    <mergeCell ref="A86:A87"/>
    <mergeCell ref="B86:B87"/>
    <mergeCell ref="I86:I87"/>
    <mergeCell ref="B51:C51"/>
    <mergeCell ref="B64:C64"/>
    <mergeCell ref="B69:C69"/>
    <mergeCell ref="B70:C70"/>
    <mergeCell ref="B65:C65"/>
    <mergeCell ref="D38:E38"/>
    <mergeCell ref="D39:E45"/>
    <mergeCell ref="D52:E52"/>
    <mergeCell ref="D53:E55"/>
    <mergeCell ref="D33:E33"/>
    <mergeCell ref="D34:E37"/>
    <mergeCell ref="D51:E51"/>
    <mergeCell ref="D50:E50"/>
    <mergeCell ref="D49:E49"/>
    <mergeCell ref="D46:E46"/>
    <mergeCell ref="J99:R99"/>
    <mergeCell ref="S99:AA99"/>
    <mergeCell ref="AB99:AJ99"/>
    <mergeCell ref="AK99:AS99"/>
    <mergeCell ref="AT99:BB99"/>
    <mergeCell ref="BC99:BK99"/>
    <mergeCell ref="BL99:BT99"/>
    <mergeCell ref="BU99:CC99"/>
    <mergeCell ref="CD99:CL99"/>
    <mergeCell ref="CM99:CU99"/>
    <mergeCell ref="CV99:DD99"/>
    <mergeCell ref="DE99:DM99"/>
    <mergeCell ref="DN99:DV99"/>
    <mergeCell ref="DW99:EE99"/>
    <mergeCell ref="EF99:EN99"/>
    <mergeCell ref="EO99:EW99"/>
    <mergeCell ref="EX99:FF99"/>
    <mergeCell ref="FG99:FO99"/>
    <mergeCell ref="HR99:HZ99"/>
    <mergeCell ref="IA99:II99"/>
    <mergeCell ref="IJ99:IR99"/>
    <mergeCell ref="IS99:IV99"/>
    <mergeCell ref="FP99:FX99"/>
    <mergeCell ref="FY99:GG99"/>
    <mergeCell ref="GH99:GP99"/>
    <mergeCell ref="GQ99:GY99"/>
    <mergeCell ref="GZ99:HH99"/>
    <mergeCell ref="HI99:HQ99"/>
  </mergeCells>
  <printOptions/>
  <pageMargins left="0.7" right="0.7" top="0.75" bottom="0.75" header="0.3" footer="0.3"/>
  <pageSetup fitToHeight="0" fitToWidth="1" horizontalDpi="600" verticalDpi="600" orientation="landscape" paperSize="9" scale="88" r:id="rId1"/>
  <rowBreaks count="7" manualBreakCount="7">
    <brk id="7" max="255" man="1"/>
    <brk id="15" max="255" man="1"/>
    <brk id="27" max="255" man="1"/>
    <brk id="50" max="8" man="1"/>
    <brk id="73" max="255" man="1"/>
    <brk id="78" max="255" man="1"/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Пацапунов Алексей Константинович</cp:lastModifiedBy>
  <cp:lastPrinted>2016-02-04T07:36:30Z</cp:lastPrinted>
  <dcterms:created xsi:type="dcterms:W3CDTF">1996-10-08T23:32:33Z</dcterms:created>
  <dcterms:modified xsi:type="dcterms:W3CDTF">2016-12-20T02:16:55Z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4b6d9313-665e-4586-902c-252733ff674b</vt:lpwstr>
  </property>
</Properties>
</file>